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50" yWindow="540" windowWidth="9690" windowHeight="5820" activeTab="11"/>
  </bookViews>
  <sheets>
    <sheet name="общий" sheetId="1" r:id="rId1"/>
    <sheet name="районы" sheetId="2" r:id="rId2"/>
    <sheet name="село" sheetId="3" r:id="rId3"/>
    <sheet name="алкоголь  " sheetId="4" r:id="rId4"/>
    <sheet name="услуги" sheetId="5" r:id="rId5"/>
    <sheet name="товарооборот" sheetId="6" r:id="rId6"/>
    <sheet name="МП" sheetId="7" r:id="rId7"/>
    <sheet name="зарплата" sheetId="8" r:id="rId8"/>
    <sheet name="числен" sheetId="9" r:id="rId9"/>
    <sheet name="прибыль" sheetId="10" r:id="rId10"/>
    <sheet name="фонды" sheetId="11" r:id="rId11"/>
    <sheet name="инвест.фонды" sheetId="12" r:id="rId12"/>
  </sheets>
  <definedNames/>
  <calcPr fullCalcOnLoad="1"/>
</workbook>
</file>

<file path=xl/sharedStrings.xml><?xml version="1.0" encoding="utf-8"?>
<sst xmlns="http://schemas.openxmlformats.org/spreadsheetml/2006/main" count="488" uniqueCount="166">
  <si>
    <t xml:space="preserve">    Всего по РА</t>
  </si>
  <si>
    <t xml:space="preserve">      г.  Майкоп</t>
  </si>
  <si>
    <t>Майкопский р-он</t>
  </si>
  <si>
    <t>Теучежский р-он</t>
  </si>
  <si>
    <t xml:space="preserve">Гиагинский район         </t>
  </si>
  <si>
    <t xml:space="preserve">Красногвардейский </t>
  </si>
  <si>
    <t>Тахтамукайский р-он</t>
  </si>
  <si>
    <t>Шовгеновский р-он</t>
  </si>
  <si>
    <t>г.Адыгейск</t>
  </si>
  <si>
    <t>Показатели</t>
  </si>
  <si>
    <t>Водка и ликеро-водочные изделия</t>
  </si>
  <si>
    <t>г. Майкоп</t>
  </si>
  <si>
    <t>Майкопский район</t>
  </si>
  <si>
    <t>Общий объем платных услуг населению (млн. руб.)</t>
  </si>
  <si>
    <t>Кошехабльский р-он</t>
  </si>
  <si>
    <t>г.Майкоп</t>
  </si>
  <si>
    <t>Всего по Республике Адыгея</t>
  </si>
  <si>
    <t>Среднегодовая стоимость основных фондов (млн.руб.)</t>
  </si>
  <si>
    <t xml:space="preserve">Един.  изм.    </t>
  </si>
  <si>
    <t>тыс. дал.</t>
  </si>
  <si>
    <t xml:space="preserve">Пиво </t>
  </si>
  <si>
    <t>Налогооблагаемая прибыль (млн.руб.)</t>
  </si>
  <si>
    <t>единица измерения</t>
  </si>
  <si>
    <t xml:space="preserve">Объем отгруженных товаров собственного производства по полному кругу </t>
  </si>
  <si>
    <t>тыс.дал</t>
  </si>
  <si>
    <t xml:space="preserve">Среднегодовая стоимость основных фондов </t>
  </si>
  <si>
    <t xml:space="preserve">Объем розничного товарооборота по всем каналам реализации </t>
  </si>
  <si>
    <t xml:space="preserve">Общий объем платных услуг населению </t>
  </si>
  <si>
    <t>человек</t>
  </si>
  <si>
    <t xml:space="preserve">Фонд оплаты труда </t>
  </si>
  <si>
    <t xml:space="preserve">Налогооблагаемая прибыль </t>
  </si>
  <si>
    <t>прогноз</t>
  </si>
  <si>
    <t>оценка</t>
  </si>
  <si>
    <t xml:space="preserve">Спирт этиловый </t>
  </si>
  <si>
    <t xml:space="preserve">Фонд оплаты труда (млн.руб.) </t>
  </si>
  <si>
    <t>Среднесписочная численность предприятий и организаций -всего (полный круг)        (человек)</t>
  </si>
  <si>
    <t>Прогноз</t>
  </si>
  <si>
    <t>Оборот малых предприятий по Республике Адыгея - всего</t>
  </si>
  <si>
    <t>в том числе по территориям:</t>
  </si>
  <si>
    <t>млн.рублей</t>
  </si>
  <si>
    <t>2013 год</t>
  </si>
  <si>
    <t>Объем продукции сельскохозяйственного производства</t>
  </si>
  <si>
    <t>Оценка</t>
  </si>
  <si>
    <t>Оборот малых предприятий</t>
  </si>
  <si>
    <t>Оборот  малых предприятий (млн.руб.)</t>
  </si>
  <si>
    <t>2014 год</t>
  </si>
  <si>
    <t xml:space="preserve">    город Майкоп</t>
  </si>
  <si>
    <t xml:space="preserve">    город Адыгейск</t>
  </si>
  <si>
    <t xml:space="preserve">    Гиагинский район</t>
  </si>
  <si>
    <t xml:space="preserve">    Кошехабльский район</t>
  </si>
  <si>
    <t xml:space="preserve">    Красногвардейский район</t>
  </si>
  <si>
    <t xml:space="preserve">    Майкопский район</t>
  </si>
  <si>
    <t xml:space="preserve">    Тахтамукайский район</t>
  </si>
  <si>
    <t xml:space="preserve">    Теучежский район</t>
  </si>
  <si>
    <t xml:space="preserve">    Шовгеновский район</t>
  </si>
  <si>
    <t>Вина - всего</t>
  </si>
  <si>
    <t>Виноматериал столовый</t>
  </si>
  <si>
    <t>Виноматериал плодовый столовый</t>
  </si>
  <si>
    <t>Виноматериал специальный</t>
  </si>
  <si>
    <t xml:space="preserve">                       Специальные вина</t>
  </si>
  <si>
    <t>-«»-</t>
  </si>
  <si>
    <t>% к предыд. году</t>
  </si>
  <si>
    <t xml:space="preserve">Производство  алкогольной продукции  </t>
  </si>
  <si>
    <t>Производство  алкогольной продукции  (тыс.дал)</t>
  </si>
  <si>
    <t>2015 год</t>
  </si>
  <si>
    <t>2016 год</t>
  </si>
  <si>
    <t>Отчет</t>
  </si>
  <si>
    <t>2017 год</t>
  </si>
  <si>
    <t>отчет</t>
  </si>
  <si>
    <r>
      <t>Основные бюджетоформирующие показатели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прогноза социально-экономического развития  на  2015 - 2017 годы  (1вариант), отчет за 2013 год и и оценка  2014 года по  Республике Адыгея</t>
    </r>
  </si>
  <si>
    <r>
      <t xml:space="preserve">Прогноз на  2015 - 2017 годы </t>
    </r>
    <r>
      <rPr>
        <i/>
        <sz val="14"/>
        <color indexed="10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(1вариант), отчет за 2013 год и оценка  2014 года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стоимости </t>
    </r>
    <r>
      <rPr>
        <i/>
        <sz val="14"/>
        <rFont val="Times New Roman"/>
        <family val="1"/>
      </rPr>
      <t>предполагаемых к сдаче в эксплуатацию вновь созданных (приобритенных)</t>
    </r>
    <r>
      <rPr>
        <b/>
        <i/>
        <sz val="16"/>
        <rFont val="Times New Roman"/>
        <family val="1"/>
      </rPr>
      <t xml:space="preserve"> основных  фондов </t>
    </r>
    <r>
      <rPr>
        <i/>
        <sz val="14"/>
        <rFont val="Times New Roman"/>
        <family val="1"/>
      </rPr>
      <t>предприятий и организаций, реализующие</t>
    </r>
    <r>
      <rPr>
        <b/>
        <i/>
        <sz val="16"/>
        <rFont val="Times New Roman"/>
        <family val="1"/>
      </rPr>
      <t xml:space="preserve"> инвестиционные проекты согласно перечня важнейших строек и объектов </t>
    </r>
    <r>
      <rPr>
        <i/>
        <sz val="14"/>
        <rFont val="Times New Roman"/>
        <family val="1"/>
      </rPr>
      <t>(в соответствии с законом РА "Об инвестиционной деятельности в РА"</t>
    </r>
    <r>
      <rPr>
        <b/>
        <sz val="14"/>
        <rFont val="Times New Roman"/>
        <family val="1"/>
      </rPr>
      <t xml:space="preserve">   </t>
    </r>
    <r>
      <rPr>
        <i/>
        <sz val="14"/>
        <rFont val="Times New Roman"/>
        <family val="1"/>
      </rPr>
      <t>по муниципальным районам и городским округам Республики Адыгея)</t>
    </r>
    <r>
      <rPr>
        <b/>
        <sz val="14"/>
        <rFont val="Times New Roman"/>
        <family val="1"/>
      </rPr>
      <t xml:space="preserve">      </t>
    </r>
  </si>
  <si>
    <t xml:space="preserve">          в том числе: фонд заработной платы бюджетных организаций</t>
  </si>
  <si>
    <t xml:space="preserve">              в том числе: работников бюджетных организаций</t>
  </si>
  <si>
    <t>Стоимость основных  фондов предприятий и организаций, реализующие инвестиционные проекты согласно перечня важнейших строек и объектов</t>
  </si>
  <si>
    <t xml:space="preserve">         спирт этиловый  </t>
  </si>
  <si>
    <t xml:space="preserve">         водка и ликеро-водочные изделия</t>
  </si>
  <si>
    <t xml:space="preserve">         вина – всего</t>
  </si>
  <si>
    <t xml:space="preserve">       виноматериал столовый</t>
  </si>
  <si>
    <t>виноматериал плодовый столовый</t>
  </si>
  <si>
    <t xml:space="preserve">         виноматериал специальный</t>
  </si>
  <si>
    <t xml:space="preserve">         пиво</t>
  </si>
  <si>
    <t xml:space="preserve">         спирт этиловый </t>
  </si>
  <si>
    <t xml:space="preserve">         водка и ликеро-водочные изд. </t>
  </si>
  <si>
    <t xml:space="preserve">         вина - всего</t>
  </si>
  <si>
    <t xml:space="preserve">         виноматериал столовый</t>
  </si>
  <si>
    <t xml:space="preserve">         виноматериал плодовый столовый</t>
  </si>
  <si>
    <t>Стоимость основных  фондов предприятий и организаций, реализующие инвестиционные проекты согласно перечня важнейших строек и объектов (млн.руб.)</t>
  </si>
  <si>
    <t xml:space="preserve">Среднесписочная численность предприятий и организаций –  всего (полный круг) </t>
  </si>
  <si>
    <r>
      <t xml:space="preserve">Объем инвестиций в основной капитал  </t>
    </r>
    <r>
      <rPr>
        <b/>
        <sz val="10"/>
        <rFont val="Times New Roman"/>
        <family val="1"/>
      </rPr>
      <t>за счет всех источников финансирования</t>
    </r>
  </si>
  <si>
    <t>Объем розничного товарооборота по всем каналам реализации  (млн.руб.)</t>
  </si>
  <si>
    <t xml:space="preserve">                  Министр                                               М.А. Тлехас</t>
  </si>
  <si>
    <r>
      <t xml:space="preserve">Валовой региональный  продукт      </t>
    </r>
    <r>
      <rPr>
        <sz val="12"/>
        <rFont val="Times New Roman"/>
        <family val="1"/>
      </rPr>
      <t>(2010 год-104,4%; 2011 год -105,6%; 2012 год -105,9%)</t>
    </r>
  </si>
  <si>
    <t>Объем продукции сельскохозяйственного производства  (млн.руб.)</t>
  </si>
  <si>
    <r>
      <t>Прогноз на  2015 - 2017 годы   (1вариант), отчет за 2013 год и оценка  2014 года</t>
    </r>
    <r>
      <rPr>
        <b/>
        <sz val="14"/>
        <rFont val="Times New Roman"/>
        <family val="1"/>
      </rPr>
      <t xml:space="preserve">                                    </t>
    </r>
    <r>
      <rPr>
        <b/>
        <i/>
        <sz val="16"/>
        <rFont val="Times New Roman"/>
        <family val="1"/>
      </rPr>
      <t>по малому предпринимательству</t>
    </r>
    <r>
      <rPr>
        <b/>
        <sz val="14"/>
        <rFont val="Times New Roman"/>
        <family val="1"/>
      </rPr>
      <t xml:space="preserve">                                                       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</si>
  <si>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r>
      <t xml:space="preserve">Прогноз на  2015 - 2017 годы </t>
    </r>
    <r>
      <rPr>
        <i/>
        <sz val="14"/>
        <color indexed="10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(1вариант), отчет за 2013 год и оценка  2014 года</t>
    </r>
    <r>
      <rPr>
        <b/>
        <sz val="14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объема продукции сельскохозяйственного производства  </t>
    </r>
    <r>
      <rPr>
        <b/>
        <sz val="14"/>
        <rFont val="Times New Roman"/>
        <family val="1"/>
      </rPr>
      <t xml:space="preserve">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</si>
  <si>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r>
      <t xml:space="preserve">Прогноз на  2015 - 2017 годы </t>
    </r>
    <r>
      <rPr>
        <i/>
        <sz val="14"/>
        <color indexed="10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(1вариант), отчет за 2013 год и оценка  2014 года</t>
    </r>
    <r>
      <rPr>
        <b/>
        <sz val="14"/>
        <rFont val="Times New Roman"/>
        <family val="1"/>
      </rPr>
      <t xml:space="preserve">                                                                                        </t>
    </r>
    <r>
      <rPr>
        <b/>
        <i/>
        <sz val="16"/>
        <rFont val="Times New Roman"/>
        <family val="1"/>
      </rPr>
      <t xml:space="preserve">платных услуг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</si>
  <si>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r>
      <t xml:space="preserve">Прогноз на  2015 - 2017 годы </t>
    </r>
    <r>
      <rPr>
        <i/>
        <sz val="14"/>
        <color indexed="10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(1вариант), отчет за 2013 год и оценка  2014 года</t>
    </r>
    <r>
      <rPr>
        <b/>
        <sz val="14"/>
        <rFont val="Times New Roman"/>
        <family val="1"/>
      </rPr>
      <t xml:space="preserve">                                     </t>
    </r>
    <r>
      <rPr>
        <b/>
        <i/>
        <sz val="16"/>
        <rFont val="Times New Roman"/>
        <family val="1"/>
      </rPr>
      <t xml:space="preserve">розничного товарооборота </t>
    </r>
    <r>
      <rPr>
        <b/>
        <sz val="14"/>
        <rFont val="Times New Roman"/>
        <family val="1"/>
      </rPr>
      <t xml:space="preserve">                                                   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</si>
  <si>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r>
      <t>Прогноз на  2015 - 2017 годы  (1вариант), отчет за 2013 год и оценка  2014 года</t>
    </r>
    <r>
      <rPr>
        <b/>
        <sz val="14"/>
        <rFont val="Times New Roman"/>
        <family val="1"/>
      </rPr>
      <t xml:space="preserve">                                    </t>
    </r>
    <r>
      <rPr>
        <b/>
        <i/>
        <sz val="16"/>
        <rFont val="Times New Roman"/>
        <family val="1"/>
      </rPr>
      <t>фонда заработной платы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</si>
  <si>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r>
      <t>Прогноз на  2015 - 2017 годы   (1вариант), отчет за 2013 год и оценка                                   2014 года</t>
    </r>
    <r>
      <rPr>
        <b/>
        <sz val="14"/>
        <rFont val="Times New Roman"/>
        <family val="1"/>
      </rPr>
      <t xml:space="preserve">     </t>
    </r>
    <r>
      <rPr>
        <b/>
        <i/>
        <sz val="16"/>
        <rFont val="Times New Roman"/>
        <family val="1"/>
      </rPr>
      <t>среднесписочной численности</t>
    </r>
    <r>
      <rPr>
        <b/>
        <sz val="14"/>
        <rFont val="Times New Roman"/>
        <family val="1"/>
      </rPr>
      <t xml:space="preserve">  </t>
    </r>
    <r>
      <rPr>
        <b/>
        <sz val="16"/>
        <rFont val="Times New Roman"/>
        <family val="1"/>
      </rPr>
      <t>работающих</t>
    </r>
    <r>
      <rPr>
        <b/>
        <sz val="14"/>
        <rFont val="Times New Roman"/>
        <family val="1"/>
      </rPr>
      <t xml:space="preserve">                                         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</si>
  <si>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r>
      <t xml:space="preserve"> в том числе:         </t>
    </r>
    <r>
      <rPr>
        <b/>
        <i/>
        <sz val="16"/>
        <rFont val="Times New Roman"/>
        <family val="1"/>
      </rPr>
      <t xml:space="preserve">работников бюджетных организаций </t>
    </r>
  </si>
  <si>
    <r>
      <t xml:space="preserve"> в том числе:         </t>
    </r>
    <r>
      <rPr>
        <b/>
        <i/>
        <sz val="16"/>
        <rFont val="Times New Roman"/>
        <family val="1"/>
      </rPr>
      <t>фонд заработной платы бюджетных организаций</t>
    </r>
    <r>
      <rPr>
        <b/>
        <i/>
        <sz val="14"/>
        <rFont val="Times New Roman"/>
        <family val="1"/>
      </rPr>
      <t xml:space="preserve"> </t>
    </r>
  </si>
  <si>
    <r>
      <t xml:space="preserve">Прогноз на  2015 - 2017 годы </t>
    </r>
    <r>
      <rPr>
        <i/>
        <sz val="14"/>
        <color indexed="10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(1вариант), отчет за 2013 год и оценка                                       2014 года</t>
    </r>
    <r>
      <rPr>
        <b/>
        <sz val="14"/>
        <rFont val="Times New Roman"/>
        <family val="1"/>
      </rPr>
      <t xml:space="preserve">      </t>
    </r>
    <r>
      <rPr>
        <b/>
        <i/>
        <sz val="16"/>
        <rFont val="Times New Roman"/>
        <family val="1"/>
      </rPr>
      <t>налогооблагаемой прибыли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</si>
  <si>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t>из них: ООО "Время"</t>
  </si>
  <si>
    <r>
      <t xml:space="preserve">ОАО "Краснодарзернопродукт" </t>
    </r>
    <r>
      <rPr>
        <sz val="10"/>
        <rFont val="Times New Roman"/>
        <family val="1"/>
      </rPr>
      <t>(выкупившее имущество ООО "Время")</t>
    </r>
  </si>
  <si>
    <t>из них: ООО "Южгазэнерджи"</t>
  </si>
  <si>
    <t>из них: ЗАО "Киево-Жураки"</t>
  </si>
  <si>
    <t>Перечень</t>
  </si>
  <si>
    <t>важнейших строек и объектов Республики Адыгея на 2014 год,</t>
  </si>
  <si>
    <t>которым предоставляется государственная поддержка в соответствии</t>
  </si>
  <si>
    <t>"Об инвестиционной деятельности в Республике Адыгея"</t>
  </si>
  <si>
    <t>Наименование предприятий и организаций</t>
  </si>
  <si>
    <t>Расширение производства и услуг</t>
  </si>
  <si>
    <t>Открытое акционерное общество "Центр-Отель"</t>
  </si>
  <si>
    <t>Производство полиэтиленовых труб под маркой "Адыгейский трубный завод"</t>
  </si>
  <si>
    <t>Общество с ограниченной ответственностью "Терминал-7"</t>
  </si>
  <si>
    <t>Реконструкция и модернизация предприятия</t>
  </si>
  <si>
    <t>Строительство 2-й очереди свинокомплекса АПК "Адыгейский" и убойного цеха</t>
  </si>
  <si>
    <t>Закрытое акционерное общество "Киево-Жураки Агропромышленный комплекс"</t>
  </si>
  <si>
    <t>Строительство свинокомплекса на 2500 свиноматок</t>
  </si>
  <si>
    <t>Комплексная жилая застройка "GreenApple"</t>
  </si>
  <si>
    <t>Общество с ограниченной ответственностью "Строитель-Юг"</t>
  </si>
  <si>
    <t>с Законом Республики Адыгея от 9 февраля 1998 года № 64</t>
  </si>
  <si>
    <t>Наименование объекта</t>
  </si>
  <si>
    <t>Наименование городов и районов</t>
  </si>
  <si>
    <t>Строительство недостроенного здания туристической гостиницы</t>
  </si>
  <si>
    <t>ООО "Красногвардейский молочный завод"</t>
  </si>
  <si>
    <t>ООО "МПК" Пивоваренный завод Майкопский</t>
  </si>
  <si>
    <t>Красногвардейский район</t>
  </si>
  <si>
    <r>
      <t xml:space="preserve">    </t>
    </r>
    <r>
      <rPr>
        <sz val="12"/>
        <rFont val="Times New Roman"/>
        <family val="1"/>
      </rPr>
      <t xml:space="preserve">     пиво</t>
    </r>
  </si>
  <si>
    <t>ЗАО "Киево-Жураки Агропромышленный комплекс"</t>
  </si>
  <si>
    <r>
      <t xml:space="preserve">Прогноз на  2015 - 2017 годы </t>
    </r>
    <r>
      <rPr>
        <i/>
        <sz val="14"/>
        <color indexed="10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(1вариант), отчет за 2013 год и оценка                      2014 года</t>
    </r>
    <r>
      <rPr>
        <b/>
        <sz val="14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>среднегодовой стоимости основных фондов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</t>
    </r>
    <r>
      <rPr>
        <i/>
        <sz val="14"/>
        <rFont val="Times New Roman"/>
        <family val="1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</rPr>
      <t xml:space="preserve">      </t>
    </r>
  </si>
  <si>
    <t>ООО"Питейный дом"</t>
  </si>
  <si>
    <t>ООО ТД "Виктория"</t>
  </si>
  <si>
    <t>ООО "Вагрус"</t>
  </si>
  <si>
    <t>ООО "Юг-Вино"</t>
  </si>
  <si>
    <t xml:space="preserve">       в том числе: Вино </t>
  </si>
  <si>
    <t xml:space="preserve">                     Фруктовое вино </t>
  </si>
  <si>
    <t>ООО МПК - Пивзавод "Майкопский"</t>
  </si>
  <si>
    <t>ООО "Майкопское пиво"</t>
  </si>
  <si>
    <t>ООО "Конкорд"</t>
  </si>
  <si>
    <t>ООО АПБЗ "Асбир"</t>
  </si>
  <si>
    <r>
      <t xml:space="preserve">       </t>
    </r>
    <r>
      <rPr>
        <i/>
        <sz val="14"/>
        <rFont val="Times New Roman"/>
        <family val="1"/>
      </rPr>
      <t>Прогноз на  2015 - 2017 годы  (1вариант), отчет за 2013 год и оценка  2014 года</t>
    </r>
    <r>
      <rPr>
        <sz val="14"/>
        <rFont val="Times New Roman"/>
        <family val="1"/>
      </rPr>
      <t xml:space="preserve">                    </t>
    </r>
    <r>
      <rPr>
        <b/>
        <i/>
        <sz val="16"/>
        <rFont val="Times New Roman"/>
        <family val="1"/>
      </rPr>
      <t>производства  алкогольной продукции</t>
    </r>
    <r>
      <rPr>
        <b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предприятиями</t>
    </r>
    <r>
      <rPr>
        <b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                                                                      по городским округам и муниципальным районам Республики Адыгея </t>
    </r>
  </si>
  <si>
    <r>
      <t xml:space="preserve">                                                                                          Основные бюджетоформирующие показатели прогноза социально-экономического развития  </t>
    </r>
    <r>
      <rPr>
        <b/>
        <i/>
        <sz val="12"/>
        <rFont val="Times New Roman"/>
        <family val="1"/>
      </rPr>
      <t>на 2015-2017 годы   (1вариант)</t>
    </r>
    <r>
      <rPr>
        <b/>
        <sz val="12"/>
        <rFont val="Times New Roman"/>
        <family val="1"/>
      </rPr>
      <t xml:space="preserve"> по муниципальным районам и городским округам Республики Адыгея</t>
    </r>
  </si>
  <si>
    <t>Напитки винные с добавлением этиливого спирта</t>
  </si>
  <si>
    <t>напитки винные с добавлением этилового спирта</t>
  </si>
  <si>
    <t xml:space="preserve">         напитки    винные   с     добавлением этилового спирта</t>
  </si>
  <si>
    <t>Исп.Дачева Г.М.; тел.52-17-90</t>
  </si>
  <si>
    <t>исп. Петина М.А.;  тел.52-48-24</t>
  </si>
  <si>
    <t>исп.Вареник Т.И.; тел. 52-58-92</t>
  </si>
  <si>
    <t>исп. Панарина В.Н.; тел.57-18-83</t>
  </si>
  <si>
    <t>исп.Схаляхо Ф.И.; тел.52-48-25</t>
  </si>
  <si>
    <t>D:\PROGNOS\До 2017г\МИНФИНУ\для Минфина до 2017г.xls\общий</t>
  </si>
  <si>
    <t>D:\PROGNOS\До 2017г\МИНФИНУ\для Минфина до 2017г.xls\село</t>
  </si>
  <si>
    <t>D:\PROGNOS\До 2017г\МИНФИНУ\для Минфина до 2017г.xls\алкоголь</t>
  </si>
  <si>
    <t>D:\PROGNOS\До 2017г\МИНФИНУ\для Минфина до 2017г.xls\услуги</t>
  </si>
  <si>
    <t>D:\PROGNOS\До 2017г\МИНФИНУ\для Минфина до 2017г.xls\товарооборот</t>
  </si>
  <si>
    <t>D:\PROGNOS\До 2017г\МИНФИНУ\для Минфина до 2017г.xls\МП</t>
  </si>
  <si>
    <t>D:\PROGNOS\До 2017г\МИНФИНУ\для Минфина до 2017г.xls\зарплата</t>
  </si>
  <si>
    <t>D:\PROGNOS\До 2017г\МИНФИНУ\для Минфина до 2017г.xls\числен</t>
  </si>
  <si>
    <t>D:\PROGNOS\До 2017г\МИНФИНУ\для Минфина до 2017г.xls\прибыль</t>
  </si>
  <si>
    <t>D:\PROGNOS\До 2017г\МИНФИНУ\для Минфина до 2017г.xls\фонды</t>
  </si>
  <si>
    <t>D:\PROGNOS\До 2017г\МИНФИНУ\для Минфина до 2017г.xls\инвест.фонды</t>
  </si>
  <si>
    <t xml:space="preserve">исп.Хакунова Ф.Б.; тел.52-18-58 </t>
  </si>
  <si>
    <r>
      <t>исп.Хакунова Ф.Б.;  тел.52-18-58;</t>
    </r>
    <r>
      <rPr>
        <sz val="10"/>
        <rFont val="Times New Roman"/>
        <family val="1"/>
      </rPr>
      <t xml:space="preserve"> D:\PROGNOS\До 2017г\МИНФИНУ\для Минфина до 2017г.xls\районы</t>
    </r>
  </si>
  <si>
    <t>исп. Шекультирова З.З.; тел.52-17-90</t>
  </si>
  <si>
    <t>исп.Билимготов И.Н.; тел.52-26-12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</si>
</sst>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  <numFmt numFmtId="173" formatCode="000"/>
    <numFmt numFmtId="174" formatCode="0.0_ ;\-0.0\ 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0"/>
      <name val="Times New Roman CYR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color indexed="6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2" fontId="1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6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left"/>
    </xf>
    <xf numFmtId="166" fontId="3" fillId="0" borderId="2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 applyProtection="1">
      <alignment wrapText="1"/>
      <protection/>
    </xf>
    <xf numFmtId="1" fontId="13" fillId="0" borderId="0" xfId="0" applyNumberFormat="1" applyFont="1" applyAlignment="1">
      <alignment/>
    </xf>
    <xf numFmtId="166" fontId="1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" fontId="15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1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2" fontId="33" fillId="0" borderId="1" xfId="0" applyNumberFormat="1" applyFont="1" applyBorder="1" applyAlignment="1">
      <alignment vertical="center" wrapText="1"/>
    </xf>
    <xf numFmtId="2" fontId="33" fillId="0" borderId="3" xfId="0" applyNumberFormat="1" applyFont="1" applyBorder="1" applyAlignment="1">
      <alignment wrapText="1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2" fontId="32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2" fontId="3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3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 applyProtection="1">
      <alignment horizontal="right" wrapText="1"/>
      <protection/>
    </xf>
    <xf numFmtId="2" fontId="13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 applyProtection="1">
      <alignment horizontal="right" wrapText="1"/>
      <protection/>
    </xf>
    <xf numFmtId="0" fontId="38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17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right" wrapText="1"/>
    </xf>
    <xf numFmtId="166" fontId="40" fillId="0" borderId="1" xfId="0" applyNumberFormat="1" applyFont="1" applyBorder="1" applyAlignment="1">
      <alignment horizontal="center"/>
    </xf>
    <xf numFmtId="166" fontId="40" fillId="0" borderId="6" xfId="0" applyNumberFormat="1" applyFont="1" applyBorder="1" applyAlignment="1">
      <alignment horizontal="center"/>
    </xf>
    <xf numFmtId="2" fontId="3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166" fontId="4" fillId="0" borderId="1" xfId="0" applyNumberFormat="1" applyFont="1" applyBorder="1" applyAlignment="1">
      <alignment horizontal="left"/>
    </xf>
    <xf numFmtId="166" fontId="4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166" fontId="4" fillId="0" borderId="10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6" fontId="4" fillId="0" borderId="1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6" fontId="40" fillId="0" borderId="11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0" fillId="0" borderId="8" xfId="0" applyNumberFormat="1" applyFont="1" applyBorder="1" applyAlignment="1">
      <alignment horizontal="center"/>
    </xf>
    <xf numFmtId="2" fontId="41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166" fontId="4" fillId="0" borderId="8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6" fontId="36" fillId="0" borderId="6" xfId="0" applyNumberFormat="1" applyFont="1" applyBorder="1" applyAlignment="1">
      <alignment horizontal="center" wrapText="1"/>
    </xf>
    <xf numFmtId="166" fontId="36" fillId="0" borderId="11" xfId="0" applyNumberFormat="1" applyFont="1" applyBorder="1" applyAlignment="1">
      <alignment horizontal="center" wrapText="1"/>
    </xf>
    <xf numFmtId="2" fontId="41" fillId="0" borderId="1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166" fontId="4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1" fillId="0" borderId="4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left"/>
    </xf>
    <xf numFmtId="166" fontId="4" fillId="0" borderId="5" xfId="0" applyNumberFormat="1" applyFont="1" applyBorder="1" applyAlignment="1">
      <alignment horizontal="center"/>
    </xf>
    <xf numFmtId="166" fontId="40" fillId="0" borderId="6" xfId="0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6" fillId="0" borderId="1" xfId="0" applyNumberFormat="1" applyFont="1" applyBorder="1" applyAlignment="1">
      <alignment horizontal="right" vertical="center"/>
    </xf>
    <xf numFmtId="166" fontId="36" fillId="0" borderId="3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34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" fontId="13" fillId="0" borderId="8" xfId="0" applyNumberFormat="1" applyFont="1" applyBorder="1" applyAlignment="1">
      <alignment horizontal="right"/>
    </xf>
    <xf numFmtId="166" fontId="16" fillId="0" borderId="0" xfId="0" applyNumberFormat="1" applyFont="1" applyAlignment="1" applyProtection="1">
      <alignment horizontal="center" wrapText="1"/>
      <protection/>
    </xf>
    <xf numFmtId="166" fontId="15" fillId="0" borderId="0" xfId="0" applyNumberFormat="1" applyFont="1" applyAlignment="1" applyProtection="1">
      <alignment horizont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2" fillId="0" borderId="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66" fontId="19" fillId="0" borderId="8" xfId="0" applyNumberFormat="1" applyFont="1" applyBorder="1" applyAlignment="1" applyProtection="1">
      <alignment horizontal="center" vertical="center" wrapText="1"/>
      <protection/>
    </xf>
    <xf numFmtId="166" fontId="15" fillId="0" borderId="8" xfId="0" applyNumberFormat="1" applyFont="1" applyBorder="1" applyAlignment="1" applyProtection="1">
      <alignment horizontal="center" vertical="center" wrapText="1"/>
      <protection/>
    </xf>
    <xf numFmtId="166" fontId="19" fillId="0" borderId="0" xfId="0" applyNumberFormat="1" applyFont="1" applyAlignment="1" applyProtection="1">
      <alignment horizontal="center" vertical="center" wrapText="1"/>
      <protection/>
    </xf>
    <xf numFmtId="166" fontId="15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zoomScale="75" zoomScaleNormal="75" workbookViewId="0" topLeftCell="A1">
      <pane ySplit="3" topLeftCell="BM25" activePane="bottomLeft" state="frozen"/>
      <selection pane="topLeft" activeCell="A1" sqref="A1"/>
      <selection pane="bottomLeft" activeCell="D38" sqref="D38:D39"/>
    </sheetView>
  </sheetViews>
  <sheetFormatPr defaultColWidth="9.00390625" defaultRowHeight="12.75"/>
  <cols>
    <col min="1" max="1" width="41.00390625" style="0" customWidth="1"/>
    <col min="2" max="2" width="13.25390625" style="0" customWidth="1"/>
    <col min="3" max="3" width="9.75390625" style="0" customWidth="1"/>
    <col min="4" max="4" width="9.625" style="0" customWidth="1"/>
    <col min="5" max="5" width="10.375" style="0" customWidth="1"/>
    <col min="6" max="6" width="11.00390625" style="0" customWidth="1"/>
    <col min="7" max="7" width="10.00390625" style="0" customWidth="1"/>
  </cols>
  <sheetData>
    <row r="1" spans="1:7" s="3" customFormat="1" ht="52.5" customHeight="1">
      <c r="A1" s="187" t="s">
        <v>69</v>
      </c>
      <c r="B1" s="188"/>
      <c r="C1" s="188"/>
      <c r="D1" s="188"/>
      <c r="E1" s="188"/>
      <c r="F1" s="188"/>
      <c r="G1" s="188"/>
    </row>
    <row r="2" spans="1:7" s="3" customFormat="1" ht="18" customHeight="1">
      <c r="A2" s="189" t="s">
        <v>9</v>
      </c>
      <c r="B2" s="191" t="s">
        <v>22</v>
      </c>
      <c r="C2" s="35" t="s">
        <v>68</v>
      </c>
      <c r="D2" s="35" t="s">
        <v>32</v>
      </c>
      <c r="E2" s="193" t="s">
        <v>31</v>
      </c>
      <c r="F2" s="194"/>
      <c r="G2" s="195"/>
    </row>
    <row r="3" spans="1:7" s="3" customFormat="1" ht="33.75" customHeight="1">
      <c r="A3" s="190"/>
      <c r="B3" s="192"/>
      <c r="C3" s="37" t="s">
        <v>40</v>
      </c>
      <c r="D3" s="37" t="s">
        <v>45</v>
      </c>
      <c r="E3" s="36" t="s">
        <v>64</v>
      </c>
      <c r="F3" s="36" t="s">
        <v>65</v>
      </c>
      <c r="G3" s="36" t="s">
        <v>67</v>
      </c>
    </row>
    <row r="4" spans="1:8" s="48" customFormat="1" ht="55.5" customHeight="1">
      <c r="A4" s="100" t="s">
        <v>91</v>
      </c>
      <c r="B4" s="68" t="s">
        <v>61</v>
      </c>
      <c r="C4" s="90">
        <v>105</v>
      </c>
      <c r="D4" s="79">
        <v>103.5</v>
      </c>
      <c r="E4" s="79">
        <v>103.5</v>
      </c>
      <c r="F4" s="79">
        <v>104</v>
      </c>
      <c r="G4" s="79">
        <v>104.5</v>
      </c>
      <c r="H4" s="47"/>
    </row>
    <row r="5" spans="1:16" s="48" customFormat="1" ht="45.75" customHeight="1">
      <c r="A5" s="67" t="s">
        <v>23</v>
      </c>
      <c r="B5" s="68" t="s">
        <v>39</v>
      </c>
      <c r="C5" s="90">
        <v>37749.3</v>
      </c>
      <c r="D5" s="79">
        <v>39469.2</v>
      </c>
      <c r="E5" s="79">
        <v>42870.7</v>
      </c>
      <c r="F5" s="79">
        <v>46109.2</v>
      </c>
      <c r="G5" s="79">
        <v>49179.7</v>
      </c>
      <c r="H5" s="47"/>
      <c r="I5" s="47"/>
      <c r="J5" s="47"/>
      <c r="K5" s="47"/>
      <c r="L5" s="47"/>
      <c r="M5" s="47"/>
      <c r="N5" s="47"/>
      <c r="O5" s="47"/>
      <c r="P5" s="47"/>
    </row>
    <row r="6" spans="1:7" s="49" customFormat="1" ht="44.25">
      <c r="A6" s="80" t="s">
        <v>88</v>
      </c>
      <c r="B6" s="68" t="s">
        <v>39</v>
      </c>
      <c r="C6" s="90">
        <v>15960.5</v>
      </c>
      <c r="D6" s="79">
        <v>16700</v>
      </c>
      <c r="E6" s="79">
        <v>17727.22</v>
      </c>
      <c r="F6" s="79">
        <v>19097.21</v>
      </c>
      <c r="G6" s="79">
        <v>20596.69</v>
      </c>
    </row>
    <row r="7" spans="1:16" s="48" customFormat="1" ht="45.75" customHeight="1">
      <c r="A7" s="67" t="s">
        <v>41</v>
      </c>
      <c r="B7" s="68" t="s">
        <v>39</v>
      </c>
      <c r="C7" s="83">
        <f>село!B6</f>
        <v>16231.699999999999</v>
      </c>
      <c r="D7" s="79">
        <f>село!C6</f>
        <v>17014.6</v>
      </c>
      <c r="E7" s="79">
        <f>районы!B4</f>
        <v>17967</v>
      </c>
      <c r="F7" s="79">
        <f>районы!C4</f>
        <v>18818.7</v>
      </c>
      <c r="G7" s="79">
        <f>районы!D4</f>
        <v>20000.600000000002</v>
      </c>
      <c r="H7" s="47"/>
      <c r="I7" s="47"/>
      <c r="J7" s="47"/>
      <c r="K7" s="47"/>
      <c r="L7" s="47"/>
      <c r="M7" s="47"/>
      <c r="N7" s="47"/>
      <c r="O7" s="47"/>
      <c r="P7" s="47"/>
    </row>
    <row r="8" spans="1:7" s="6" customFormat="1" ht="30" customHeight="1">
      <c r="A8" s="67" t="s">
        <v>62</v>
      </c>
      <c r="B8" s="68"/>
      <c r="C8" s="68"/>
      <c r="D8" s="69"/>
      <c r="E8" s="70"/>
      <c r="F8" s="70"/>
      <c r="G8" s="70"/>
    </row>
    <row r="9" spans="1:7" s="6" customFormat="1" ht="20.25" customHeight="1">
      <c r="A9" s="71" t="s">
        <v>81</v>
      </c>
      <c r="B9" s="68" t="s">
        <v>24</v>
      </c>
      <c r="C9" s="164">
        <f>'алкоголь  '!C7</f>
        <v>0</v>
      </c>
      <c r="D9" s="165">
        <f>'алкоголь  '!D7</f>
        <v>0</v>
      </c>
      <c r="E9" s="165">
        <f>районы!B6</f>
        <v>0</v>
      </c>
      <c r="F9" s="165">
        <f>районы!C6</f>
        <v>0</v>
      </c>
      <c r="G9" s="165">
        <f>районы!D6</f>
        <v>0</v>
      </c>
    </row>
    <row r="10" spans="1:7" s="6" customFormat="1" ht="20.25" customHeight="1">
      <c r="A10" s="71" t="s">
        <v>82</v>
      </c>
      <c r="B10" s="68" t="s">
        <v>24</v>
      </c>
      <c r="C10" s="164">
        <f>'алкоголь  '!C9</f>
        <v>98.38000000000001</v>
      </c>
      <c r="D10" s="165">
        <f>'алкоголь  '!D9</f>
        <v>165.92</v>
      </c>
      <c r="E10" s="165">
        <f>районы!B7</f>
        <v>172.27</v>
      </c>
      <c r="F10" s="165">
        <f>районы!C7</f>
        <v>189.93</v>
      </c>
      <c r="G10" s="165">
        <f>районы!D7</f>
        <v>209.39</v>
      </c>
    </row>
    <row r="11" spans="1:7" s="72" customFormat="1" ht="16.5" customHeight="1">
      <c r="A11" s="71" t="s">
        <v>83</v>
      </c>
      <c r="B11" s="68" t="s">
        <v>24</v>
      </c>
      <c r="C11" s="164">
        <f>'алкоголь  '!C13</f>
        <v>3047.8500000000004</v>
      </c>
      <c r="D11" s="165">
        <f>'алкоголь  '!D13</f>
        <v>2568.44</v>
      </c>
      <c r="E11" s="165">
        <f>районы!B8</f>
        <v>2578.83</v>
      </c>
      <c r="F11" s="165">
        <f>районы!C8</f>
        <v>2592.63</v>
      </c>
      <c r="G11" s="165">
        <f>районы!D8</f>
        <v>2658.83</v>
      </c>
    </row>
    <row r="12" spans="1:7" s="72" customFormat="1" ht="33.75" customHeight="1">
      <c r="A12" s="183" t="s">
        <v>145</v>
      </c>
      <c r="B12" s="68" t="s">
        <v>24</v>
      </c>
      <c r="C12" s="164">
        <f>'алкоголь  '!C33</f>
        <v>7.83</v>
      </c>
      <c r="D12" s="164">
        <f>'алкоголь  '!D33</f>
        <v>3</v>
      </c>
      <c r="E12" s="165">
        <f>районы!B10</f>
        <v>3.2</v>
      </c>
      <c r="F12" s="165">
        <f>районы!C10</f>
        <v>3.4</v>
      </c>
      <c r="G12" s="165">
        <f>районы!D10</f>
        <v>4</v>
      </c>
    </row>
    <row r="13" spans="1:7" s="72" customFormat="1" ht="18.75" customHeight="1">
      <c r="A13" s="71" t="s">
        <v>84</v>
      </c>
      <c r="B13" s="68" t="s">
        <v>24</v>
      </c>
      <c r="C13" s="164">
        <f>'алкоголь  '!C38</f>
        <v>4331.4800000000005</v>
      </c>
      <c r="D13" s="165">
        <f>'алкоголь  '!D38</f>
        <v>3858.2</v>
      </c>
      <c r="E13" s="165">
        <f>районы!B9</f>
        <v>3866.17</v>
      </c>
      <c r="F13" s="165">
        <f>районы!C9</f>
        <v>3874.14</v>
      </c>
      <c r="G13" s="165">
        <f>районы!D9</f>
        <v>3877.1</v>
      </c>
    </row>
    <row r="14" spans="1:7" s="72" customFormat="1" ht="18" customHeight="1">
      <c r="A14" s="71" t="s">
        <v>85</v>
      </c>
      <c r="B14" s="68" t="s">
        <v>24</v>
      </c>
      <c r="C14" s="164">
        <f>'алкоголь  '!C43</f>
        <v>584.3199999999999</v>
      </c>
      <c r="D14" s="165">
        <f>'алкоголь  '!D43</f>
        <v>523.95</v>
      </c>
      <c r="E14" s="165">
        <f>районы!B11</f>
        <v>524.21</v>
      </c>
      <c r="F14" s="165">
        <f>районы!C11</f>
        <v>529.47</v>
      </c>
      <c r="G14" s="165">
        <f>районы!D11</f>
        <v>539.73</v>
      </c>
    </row>
    <row r="15" spans="1:7" s="72" customFormat="1" ht="18.75" customHeight="1">
      <c r="A15" s="73" t="s">
        <v>79</v>
      </c>
      <c r="B15" s="68" t="s">
        <v>24</v>
      </c>
      <c r="C15" s="164">
        <f>'алкоголь  '!C48</f>
        <v>0.8</v>
      </c>
      <c r="D15" s="165">
        <f>'алкоголь  '!D48</f>
        <v>0.64</v>
      </c>
      <c r="E15" s="165">
        <f>районы!B12</f>
        <v>0.64</v>
      </c>
      <c r="F15" s="165">
        <f>районы!C12</f>
        <v>0.64</v>
      </c>
      <c r="G15" s="165">
        <f>районы!D12</f>
        <v>0.64</v>
      </c>
    </row>
    <row r="16" spans="1:7" s="72" customFormat="1" ht="15.75" customHeight="1">
      <c r="A16" s="74" t="s">
        <v>128</v>
      </c>
      <c r="B16" s="68" t="s">
        <v>24</v>
      </c>
      <c r="C16" s="164">
        <f>'алкоголь  '!C51</f>
        <v>1448.67</v>
      </c>
      <c r="D16" s="165">
        <f>'алкоголь  '!D51</f>
        <v>1537</v>
      </c>
      <c r="E16" s="165">
        <f>районы!B13</f>
        <v>1570.8999999999999</v>
      </c>
      <c r="F16" s="165">
        <f>районы!C13</f>
        <v>1602.3</v>
      </c>
      <c r="G16" s="165">
        <f>районы!D13</f>
        <v>1631.8999999999999</v>
      </c>
    </row>
    <row r="17" spans="1:7" s="81" customFormat="1" ht="36.75" customHeight="1">
      <c r="A17" s="82" t="s">
        <v>27</v>
      </c>
      <c r="B17" s="68" t="s">
        <v>39</v>
      </c>
      <c r="C17" s="83">
        <f>услуги!B6</f>
        <v>10175.7</v>
      </c>
      <c r="D17" s="79">
        <f>услуги!C6</f>
        <v>11231.41</v>
      </c>
      <c r="E17" s="79">
        <f>районы!B14</f>
        <v>12192.419999999998</v>
      </c>
      <c r="F17" s="79">
        <f>районы!C14</f>
        <v>13371.000000000002</v>
      </c>
      <c r="G17" s="79">
        <f>районы!D14</f>
        <v>14519.630000000001</v>
      </c>
    </row>
    <row r="18" spans="1:114" s="86" customFormat="1" ht="34.5" customHeight="1">
      <c r="A18" s="87" t="s">
        <v>26</v>
      </c>
      <c r="B18" s="68" t="s">
        <v>39</v>
      </c>
      <c r="C18" s="83">
        <f>товарооборот!B6</f>
        <v>67361.2</v>
      </c>
      <c r="D18" s="79">
        <f>товарооборот!C6</f>
        <v>73461.06</v>
      </c>
      <c r="E18" s="79">
        <f>районы!B15</f>
        <v>79451.27999999998</v>
      </c>
      <c r="F18" s="79">
        <f>районы!C15</f>
        <v>86322.74</v>
      </c>
      <c r="G18" s="79">
        <f>районы!D15</f>
        <v>94931.99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1:114" s="4" customFormat="1" ht="29.25" customHeight="1">
      <c r="A19" s="88" t="s">
        <v>43</v>
      </c>
      <c r="B19" s="68" t="s">
        <v>39</v>
      </c>
      <c r="C19" s="90">
        <f>МП!B6</f>
        <v>38835.149699999994</v>
      </c>
      <c r="D19" s="91">
        <f>МП!C6</f>
        <v>41888.269278300824</v>
      </c>
      <c r="E19" s="91">
        <f>районы!B16</f>
        <v>45297.44595929419</v>
      </c>
      <c r="F19" s="91">
        <f>районы!C16</f>
        <v>48898.72369849737</v>
      </c>
      <c r="G19" s="91">
        <f>районы!D16</f>
        <v>52823.862382320454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</row>
    <row r="20" spans="1:9" s="3" customFormat="1" ht="22.5" customHeight="1">
      <c r="A20" s="67" t="s">
        <v>29</v>
      </c>
      <c r="B20" s="68" t="s">
        <v>39</v>
      </c>
      <c r="C20" s="90">
        <f>зарплата!B6</f>
        <v>21766.000000000004</v>
      </c>
      <c r="D20" s="91">
        <f>зарплата!C6</f>
        <v>23449.600000000002</v>
      </c>
      <c r="E20" s="91">
        <f>районы!B17</f>
        <v>25079.7</v>
      </c>
      <c r="F20" s="91">
        <f>районы!C17</f>
        <v>26830.5</v>
      </c>
      <c r="G20" s="91">
        <f>районы!D17</f>
        <v>28892.4</v>
      </c>
      <c r="H20" s="10"/>
      <c r="I20" s="10"/>
    </row>
    <row r="21" spans="1:9" s="48" customFormat="1" ht="30" customHeight="1">
      <c r="A21" s="92" t="s">
        <v>71</v>
      </c>
      <c r="B21" s="93" t="s">
        <v>39</v>
      </c>
      <c r="C21" s="94">
        <f>зарплата!B22</f>
        <v>10436.8</v>
      </c>
      <c r="D21" s="95">
        <f>зарплата!C22</f>
        <v>11242.6</v>
      </c>
      <c r="E21" s="95">
        <f>зарплата!D22</f>
        <v>11869.6</v>
      </c>
      <c r="F21" s="95">
        <f>зарплата!E22</f>
        <v>12566.699999999999</v>
      </c>
      <c r="G21" s="95">
        <f>зарплата!F22</f>
        <v>13320.8</v>
      </c>
      <c r="H21" s="50"/>
      <c r="I21" s="50"/>
    </row>
    <row r="22" spans="1:7" s="72" customFormat="1" ht="52.5" customHeight="1">
      <c r="A22" s="67" t="s">
        <v>87</v>
      </c>
      <c r="B22" s="68" t="s">
        <v>28</v>
      </c>
      <c r="C22" s="177">
        <f>числен!B6</f>
        <v>94101</v>
      </c>
      <c r="D22" s="173">
        <f>числен!C6</f>
        <v>94684</v>
      </c>
      <c r="E22" s="173">
        <f>районы!B19</f>
        <v>95622</v>
      </c>
      <c r="F22" s="173">
        <f>районы!C19</f>
        <v>96489</v>
      </c>
      <c r="G22" s="173">
        <f>районы!D19</f>
        <v>97156</v>
      </c>
    </row>
    <row r="23" spans="1:7" s="72" customFormat="1" ht="15.75" customHeight="1" hidden="1">
      <c r="A23" s="96"/>
      <c r="B23" s="68"/>
      <c r="C23" s="178"/>
      <c r="D23" s="179"/>
      <c r="E23" s="179"/>
      <c r="F23" s="179"/>
      <c r="G23" s="179"/>
    </row>
    <row r="24" spans="1:7" s="72" customFormat="1" ht="31.5" customHeight="1">
      <c r="A24" s="56" t="s">
        <v>72</v>
      </c>
      <c r="B24" s="68" t="s">
        <v>28</v>
      </c>
      <c r="C24" s="178">
        <f>числен!B22</f>
        <v>44813</v>
      </c>
      <c r="D24" s="179">
        <f>числен!C22</f>
        <v>44942</v>
      </c>
      <c r="E24" s="179">
        <f>районы!B20</f>
        <v>45071</v>
      </c>
      <c r="F24" s="179">
        <f>районы!C20</f>
        <v>45061</v>
      </c>
      <c r="G24" s="179">
        <f>районы!D20</f>
        <v>45119</v>
      </c>
    </row>
    <row r="25" spans="1:7" s="89" customFormat="1" ht="25.5" customHeight="1">
      <c r="A25" s="88" t="s">
        <v>30</v>
      </c>
      <c r="B25" s="68" t="s">
        <v>39</v>
      </c>
      <c r="C25" s="90">
        <f>прибыль!B6</f>
        <v>8150.699999999999</v>
      </c>
      <c r="D25" s="91">
        <f>прибыль!C6</f>
        <v>8882.6</v>
      </c>
      <c r="E25" s="91">
        <f>районы!B21</f>
        <v>9392.8</v>
      </c>
      <c r="F25" s="91">
        <f>районы!C21</f>
        <v>9923.699999999999</v>
      </c>
      <c r="G25" s="91">
        <f>районы!D21</f>
        <v>10513</v>
      </c>
    </row>
    <row r="26" spans="1:7" s="89" customFormat="1" ht="32.25" customHeight="1">
      <c r="A26" s="87" t="s">
        <v>25</v>
      </c>
      <c r="B26" s="68" t="s">
        <v>39</v>
      </c>
      <c r="C26" s="90">
        <f>фонды!B6</f>
        <v>57331</v>
      </c>
      <c r="D26" s="91">
        <f>фонды!C6</f>
        <v>60195.100000000006</v>
      </c>
      <c r="E26" s="91">
        <f>районы!B22</f>
        <v>62690.7</v>
      </c>
      <c r="F26" s="91">
        <f>районы!C22</f>
        <v>64880.5</v>
      </c>
      <c r="G26" s="91">
        <f>районы!D22</f>
        <v>66714.2</v>
      </c>
    </row>
    <row r="27" spans="1:7" s="89" customFormat="1" ht="81.75" customHeight="1">
      <c r="A27" s="98" t="s">
        <v>73</v>
      </c>
      <c r="B27" s="68" t="s">
        <v>39</v>
      </c>
      <c r="C27" s="180">
        <f>'инвест.фонды'!B6</f>
        <v>390</v>
      </c>
      <c r="D27" s="181">
        <f>'инвест.фонды'!C6</f>
        <v>2093</v>
      </c>
      <c r="E27" s="181">
        <f>районы!B23</f>
        <v>0</v>
      </c>
      <c r="F27" s="181">
        <f>районы!C23</f>
        <v>0</v>
      </c>
      <c r="G27" s="181">
        <f>районы!D23</f>
        <v>5320</v>
      </c>
    </row>
    <row r="28" spans="1:7" s="49" customFormat="1" ht="10.5" customHeight="1">
      <c r="A28" s="62"/>
      <c r="B28" s="63"/>
      <c r="C28" s="63"/>
      <c r="D28" s="64"/>
      <c r="E28" s="64"/>
      <c r="F28" s="64"/>
      <c r="G28" s="64"/>
    </row>
    <row r="29" spans="1:7" ht="25.5" customHeight="1">
      <c r="A29" s="185" t="s">
        <v>90</v>
      </c>
      <c r="B29" s="186"/>
      <c r="C29" s="186"/>
      <c r="D29" s="186"/>
      <c r="E29" s="186"/>
      <c r="F29" s="186"/>
      <c r="G29" s="186"/>
    </row>
    <row r="30" spans="1:6" ht="18.75" customHeight="1">
      <c r="A30" s="184" t="s">
        <v>162</v>
      </c>
      <c r="B30" s="11"/>
      <c r="C30" s="11"/>
      <c r="D30" s="8"/>
      <c r="E30" s="8"/>
      <c r="F30" s="2"/>
    </row>
    <row r="31" ht="12.75">
      <c r="A31" s="34" t="s">
        <v>151</v>
      </c>
    </row>
  </sheetData>
  <sheetProtection/>
  <mergeCells count="5">
    <mergeCell ref="A29:G29"/>
    <mergeCell ref="A1:G1"/>
    <mergeCell ref="A2:A3"/>
    <mergeCell ref="B2:B3"/>
    <mergeCell ref="E2:G2"/>
  </mergeCells>
  <printOptions/>
  <pageMargins left="0.7874015748031497" right="0.5905511811023623" top="0.5905511811023623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pane ySplit="6" topLeftCell="BM32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34.75390625" style="12" customWidth="1"/>
    <col min="2" max="2" width="11.375" style="12" customWidth="1"/>
    <col min="3" max="3" width="11.125" style="12" customWidth="1"/>
    <col min="4" max="4" width="10.75390625" style="12" customWidth="1"/>
    <col min="5" max="5" width="10.375" style="12" customWidth="1"/>
    <col min="6" max="6" width="12.125" style="12" customWidth="1"/>
    <col min="7" max="16384" width="9.125" style="12" customWidth="1"/>
  </cols>
  <sheetData>
    <row r="1" spans="1:8" ht="83.25" customHeight="1">
      <c r="A1" s="217" t="s">
        <v>101</v>
      </c>
      <c r="B1" s="217"/>
      <c r="C1" s="218"/>
      <c r="D1" s="218"/>
      <c r="E1" s="218"/>
      <c r="F1" s="218"/>
      <c r="G1" s="13"/>
      <c r="H1" s="13"/>
    </row>
    <row r="2" spans="1:6" ht="48" customHeight="1">
      <c r="A2" s="27"/>
      <c r="B2" s="27"/>
      <c r="C2" s="27"/>
      <c r="D2" s="27"/>
      <c r="E2" s="216" t="s">
        <v>39</v>
      </c>
      <c r="F2" s="216"/>
    </row>
    <row r="3" spans="1:9" s="15" customFormat="1" ht="1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5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27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52.5" customHeight="1">
      <c r="A6" s="53" t="s">
        <v>16</v>
      </c>
      <c r="B6" s="84">
        <f>SUM(B8:B16)</f>
        <v>8150.699999999999</v>
      </c>
      <c r="C6" s="84">
        <f>SUM(C8:C16)</f>
        <v>8882.6</v>
      </c>
      <c r="D6" s="84">
        <f>SUM(D8:D16)</f>
        <v>9392.8</v>
      </c>
      <c r="E6" s="84">
        <f>SUM(E8:E16)</f>
        <v>9923.699999999999</v>
      </c>
      <c r="F6" s="84">
        <f>SUM(F8:F16)</f>
        <v>10513</v>
      </c>
    </row>
    <row r="7" spans="1:6" ht="32.25" customHeight="1">
      <c r="A7" s="213" t="s">
        <v>38</v>
      </c>
      <c r="B7" s="214"/>
      <c r="C7" s="215"/>
      <c r="D7" s="28"/>
      <c r="E7" s="28"/>
      <c r="F7" s="28"/>
    </row>
    <row r="8" spans="1:6" ht="25.5" customHeight="1">
      <c r="A8" s="25" t="s">
        <v>46</v>
      </c>
      <c r="B8" s="108">
        <v>3261.5</v>
      </c>
      <c r="C8" s="108">
        <v>3515.9</v>
      </c>
      <c r="D8" s="108">
        <v>3695.2</v>
      </c>
      <c r="E8" s="108">
        <v>3868.9</v>
      </c>
      <c r="F8" s="108">
        <v>4035.3</v>
      </c>
    </row>
    <row r="9" spans="1:6" ht="22.5" customHeight="1">
      <c r="A9" s="25" t="s">
        <v>47</v>
      </c>
      <c r="B9" s="108">
        <v>16.1</v>
      </c>
      <c r="C9" s="108">
        <v>25.7</v>
      </c>
      <c r="D9" s="108">
        <v>27</v>
      </c>
      <c r="E9" s="108">
        <v>28.2</v>
      </c>
      <c r="F9" s="108">
        <v>29.4</v>
      </c>
    </row>
    <row r="10" spans="1:9" s="18" customFormat="1" ht="23.25" customHeight="1">
      <c r="A10" s="26" t="s">
        <v>48</v>
      </c>
      <c r="B10" s="108">
        <v>132.8</v>
      </c>
      <c r="C10" s="108">
        <v>204.1</v>
      </c>
      <c r="D10" s="108">
        <v>208.8</v>
      </c>
      <c r="E10" s="108">
        <v>210.2</v>
      </c>
      <c r="F10" s="108">
        <v>212.6</v>
      </c>
      <c r="G10" s="17"/>
      <c r="H10" s="17"/>
      <c r="I10" s="17"/>
    </row>
    <row r="11" spans="1:9" s="19" customFormat="1" ht="22.5" customHeight="1">
      <c r="A11" s="26" t="s">
        <v>49</v>
      </c>
      <c r="B11" s="108">
        <v>25.2</v>
      </c>
      <c r="C11" s="108">
        <v>30.7</v>
      </c>
      <c r="D11" s="108">
        <v>32.3</v>
      </c>
      <c r="E11" s="108">
        <v>33.8</v>
      </c>
      <c r="F11" s="108">
        <v>35.2</v>
      </c>
      <c r="G11" s="17"/>
      <c r="H11" s="17"/>
      <c r="I11" s="17"/>
    </row>
    <row r="12" spans="1:9" s="20" customFormat="1" ht="23.25" customHeight="1">
      <c r="A12" s="26" t="s">
        <v>50</v>
      </c>
      <c r="B12" s="108">
        <v>27.2</v>
      </c>
      <c r="C12" s="108">
        <v>54.5</v>
      </c>
      <c r="D12" s="108">
        <v>55.5</v>
      </c>
      <c r="E12" s="108">
        <v>56.4</v>
      </c>
      <c r="F12" s="108">
        <v>57</v>
      </c>
      <c r="G12" s="17"/>
      <c r="H12" s="17"/>
      <c r="I12" s="17"/>
    </row>
    <row r="13" spans="1:6" ht="24" customHeight="1">
      <c r="A13" s="25" t="s">
        <v>51</v>
      </c>
      <c r="B13" s="108">
        <v>1106</v>
      </c>
      <c r="C13" s="108">
        <v>1268</v>
      </c>
      <c r="D13" s="108">
        <v>1367.7</v>
      </c>
      <c r="E13" s="108">
        <v>1464.8</v>
      </c>
      <c r="F13" s="108">
        <v>1569.6</v>
      </c>
    </row>
    <row r="14" spans="1:6" ht="21.75" customHeight="1">
      <c r="A14" s="25" t="s">
        <v>52</v>
      </c>
      <c r="B14" s="108">
        <v>3495.8</v>
      </c>
      <c r="C14" s="108">
        <v>3631.1</v>
      </c>
      <c r="D14" s="108">
        <v>3849</v>
      </c>
      <c r="E14" s="108">
        <v>4099.2</v>
      </c>
      <c r="F14" s="108">
        <v>4406.8</v>
      </c>
    </row>
    <row r="15" spans="1:6" ht="24" customHeight="1">
      <c r="A15" s="25" t="s">
        <v>53</v>
      </c>
      <c r="B15" s="108">
        <v>76.9</v>
      </c>
      <c r="C15" s="108">
        <v>142.2</v>
      </c>
      <c r="D15" s="108">
        <v>146.4</v>
      </c>
      <c r="E15" s="108">
        <v>150.8</v>
      </c>
      <c r="F15" s="108">
        <v>155.3</v>
      </c>
    </row>
    <row r="16" spans="1:6" ht="24.75" customHeight="1">
      <c r="A16" s="25" t="s">
        <v>54</v>
      </c>
      <c r="B16" s="109">
        <v>9.2</v>
      </c>
      <c r="C16" s="109">
        <v>10.4</v>
      </c>
      <c r="D16" s="109">
        <v>10.9</v>
      </c>
      <c r="E16" s="109">
        <v>11.4</v>
      </c>
      <c r="F16" s="109">
        <v>11.8</v>
      </c>
    </row>
    <row r="31" ht="115.5" customHeight="1"/>
    <row r="32" spans="1:4" ht="110.25" customHeight="1">
      <c r="A32" s="184" t="s">
        <v>150</v>
      </c>
      <c r="B32"/>
      <c r="C32"/>
      <c r="D32"/>
    </row>
    <row r="33" spans="1:4" ht="12.75">
      <c r="A33" s="3" t="s">
        <v>159</v>
      </c>
      <c r="B33" s="3"/>
      <c r="C33"/>
      <c r="D33"/>
    </row>
  </sheetData>
  <mergeCells count="7"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pane ySplit="6" topLeftCell="BM31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34.875" style="12" customWidth="1"/>
    <col min="2" max="2" width="12.25390625" style="12" customWidth="1"/>
    <col min="3" max="3" width="11.875" style="12" customWidth="1"/>
    <col min="4" max="4" width="12.00390625" style="12" customWidth="1"/>
    <col min="5" max="5" width="12.125" style="12" customWidth="1"/>
    <col min="6" max="6" width="12.75390625" style="12" customWidth="1"/>
    <col min="7" max="16384" width="9.125" style="12" customWidth="1"/>
  </cols>
  <sheetData>
    <row r="1" spans="1:8" ht="61.5" customHeight="1">
      <c r="A1" s="217" t="s">
        <v>130</v>
      </c>
      <c r="B1" s="217"/>
      <c r="C1" s="218"/>
      <c r="D1" s="218"/>
      <c r="E1" s="218"/>
      <c r="F1" s="218"/>
      <c r="G1" s="13"/>
      <c r="H1" s="13"/>
    </row>
    <row r="2" spans="1:6" ht="40.5" customHeight="1">
      <c r="A2" s="27"/>
      <c r="B2" s="27"/>
      <c r="C2" s="27"/>
      <c r="D2" s="27"/>
      <c r="E2" s="216" t="s">
        <v>39</v>
      </c>
      <c r="F2" s="216"/>
    </row>
    <row r="3" spans="1:9" s="15" customFormat="1" ht="1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5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19.5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44.25" customHeight="1">
      <c r="A6" s="53" t="s">
        <v>16</v>
      </c>
      <c r="B6" s="84">
        <f>B8+B9+B12+B13+B15+B16+B17+B18+B20</f>
        <v>57331</v>
      </c>
      <c r="C6" s="84">
        <f>C8+C9+C12+C13+C15+C16+C17+C18+C20</f>
        <v>60195.100000000006</v>
      </c>
      <c r="D6" s="84">
        <f>D8+D9+D12+D13+D15+D16+D17+D18+D20</f>
        <v>62690.7</v>
      </c>
      <c r="E6" s="84">
        <f>E8+E9+E12+E13+E15+E16+E17+E18+E20</f>
        <v>64880.5</v>
      </c>
      <c r="F6" s="84">
        <f>F8+F9+F12+F13+F15+F16+F17+F18+F20</f>
        <v>66714.2</v>
      </c>
    </row>
    <row r="7" spans="1:6" ht="32.25" customHeight="1">
      <c r="A7" s="213" t="s">
        <v>38</v>
      </c>
      <c r="B7" s="214"/>
      <c r="C7" s="215"/>
      <c r="D7" s="28"/>
      <c r="E7" s="28"/>
      <c r="F7" s="28"/>
    </row>
    <row r="8" spans="1:6" ht="25.5" customHeight="1">
      <c r="A8" s="25" t="s">
        <v>46</v>
      </c>
      <c r="B8" s="109">
        <v>20650.6</v>
      </c>
      <c r="C8" s="109">
        <v>22839.5</v>
      </c>
      <c r="D8" s="109">
        <v>25397.6</v>
      </c>
      <c r="E8" s="109">
        <v>27734.1</v>
      </c>
      <c r="F8" s="109">
        <v>29680.8</v>
      </c>
    </row>
    <row r="9" spans="1:6" ht="22.5" customHeight="1">
      <c r="A9" s="25" t="s">
        <v>47</v>
      </c>
      <c r="B9" s="109">
        <v>988.2</v>
      </c>
      <c r="C9" s="109">
        <v>772.5</v>
      </c>
      <c r="D9" s="109">
        <v>775.3</v>
      </c>
      <c r="E9" s="109">
        <v>782.9</v>
      </c>
      <c r="F9" s="109">
        <v>788.4</v>
      </c>
    </row>
    <row r="10" spans="1:6" ht="23.25" customHeight="1">
      <c r="A10" s="110" t="s">
        <v>102</v>
      </c>
      <c r="B10" s="118">
        <v>365.8</v>
      </c>
      <c r="C10" s="118">
        <v>0</v>
      </c>
      <c r="D10" s="118">
        <v>0</v>
      </c>
      <c r="E10" s="118">
        <v>0</v>
      </c>
      <c r="F10" s="118">
        <v>0</v>
      </c>
    </row>
    <row r="11" spans="1:6" ht="30" customHeight="1">
      <c r="A11" s="111" t="s">
        <v>103</v>
      </c>
      <c r="B11" s="118">
        <v>0</v>
      </c>
      <c r="C11" s="118">
        <v>150.2</v>
      </c>
      <c r="D11" s="118">
        <v>153</v>
      </c>
      <c r="E11" s="118">
        <v>160.6</v>
      </c>
      <c r="F11" s="118">
        <v>166.1</v>
      </c>
    </row>
    <row r="12" spans="1:9" s="18" customFormat="1" ht="23.25" customHeight="1">
      <c r="A12" s="26" t="s">
        <v>48</v>
      </c>
      <c r="B12" s="109">
        <v>1553.9</v>
      </c>
      <c r="C12" s="109">
        <v>2096.7</v>
      </c>
      <c r="D12" s="109">
        <v>2128.1</v>
      </c>
      <c r="E12" s="109">
        <v>2153.6</v>
      </c>
      <c r="F12" s="109">
        <v>2186</v>
      </c>
      <c r="G12" s="17"/>
      <c r="H12" s="17"/>
      <c r="I12" s="17"/>
    </row>
    <row r="13" spans="1:9" s="19" customFormat="1" ht="22.5" customHeight="1">
      <c r="A13" s="26" t="s">
        <v>49</v>
      </c>
      <c r="B13" s="109">
        <v>6513.7</v>
      </c>
      <c r="C13" s="109">
        <v>5142.1</v>
      </c>
      <c r="D13" s="109">
        <v>4265.6</v>
      </c>
      <c r="E13" s="109">
        <v>3587.8</v>
      </c>
      <c r="F13" s="109">
        <v>3064.8</v>
      </c>
      <c r="G13" s="17"/>
      <c r="H13" s="17"/>
      <c r="I13" s="17"/>
    </row>
    <row r="14" spans="1:9" s="19" customFormat="1" ht="17.25" customHeight="1">
      <c r="A14" s="112" t="s">
        <v>104</v>
      </c>
      <c r="B14" s="118">
        <v>5676.7</v>
      </c>
      <c r="C14" s="118">
        <v>4239.1</v>
      </c>
      <c r="D14" s="118">
        <v>3327</v>
      </c>
      <c r="E14" s="118">
        <v>2605.1</v>
      </c>
      <c r="F14" s="118">
        <v>2039.8</v>
      </c>
      <c r="G14" s="17"/>
      <c r="H14" s="17"/>
      <c r="I14" s="17"/>
    </row>
    <row r="15" spans="1:9" s="20" customFormat="1" ht="23.25" customHeight="1">
      <c r="A15" s="26" t="s">
        <v>50</v>
      </c>
      <c r="B15" s="109">
        <v>1061.2</v>
      </c>
      <c r="C15" s="109">
        <v>1403.4</v>
      </c>
      <c r="D15" s="109">
        <v>1463.5</v>
      </c>
      <c r="E15" s="109">
        <v>1498.5</v>
      </c>
      <c r="F15" s="109">
        <v>1568.1</v>
      </c>
      <c r="G15" s="17"/>
      <c r="H15" s="17"/>
      <c r="I15" s="17"/>
    </row>
    <row r="16" spans="1:6" ht="24" customHeight="1">
      <c r="A16" s="25" t="s">
        <v>51</v>
      </c>
      <c r="B16" s="109">
        <v>4334.3</v>
      </c>
      <c r="C16" s="109">
        <v>4215.3</v>
      </c>
      <c r="D16" s="109">
        <v>4241</v>
      </c>
      <c r="E16" s="109">
        <v>4244</v>
      </c>
      <c r="F16" s="109">
        <v>4257.6</v>
      </c>
    </row>
    <row r="17" spans="1:6" ht="23.25" customHeight="1">
      <c r="A17" s="25" t="s">
        <v>52</v>
      </c>
      <c r="B17" s="109">
        <v>17242.6</v>
      </c>
      <c r="C17" s="109">
        <v>18600.3</v>
      </c>
      <c r="D17" s="109">
        <v>19058.1</v>
      </c>
      <c r="E17" s="109">
        <v>19503.1</v>
      </c>
      <c r="F17" s="109">
        <v>19764</v>
      </c>
    </row>
    <row r="18" spans="1:6" ht="24" customHeight="1">
      <c r="A18" s="25" t="s">
        <v>53</v>
      </c>
      <c r="B18" s="109">
        <v>3952.3</v>
      </c>
      <c r="C18" s="109">
        <v>4026</v>
      </c>
      <c r="D18" s="109">
        <v>4208.3</v>
      </c>
      <c r="E18" s="109">
        <v>4173.7</v>
      </c>
      <c r="F18" s="109">
        <v>4156</v>
      </c>
    </row>
    <row r="19" spans="1:6" ht="22.5" customHeight="1">
      <c r="A19" s="111" t="s">
        <v>105</v>
      </c>
      <c r="B19" s="118">
        <v>2530.1</v>
      </c>
      <c r="C19" s="118">
        <v>2864.1</v>
      </c>
      <c r="D19" s="118">
        <v>2806.8</v>
      </c>
      <c r="E19" s="118">
        <v>2750.7</v>
      </c>
      <c r="F19" s="118">
        <v>2695.7</v>
      </c>
    </row>
    <row r="20" spans="1:6" ht="24.75" customHeight="1">
      <c r="A20" s="25" t="s">
        <v>54</v>
      </c>
      <c r="B20" s="109">
        <v>1034.2</v>
      </c>
      <c r="C20" s="109">
        <v>1099.3</v>
      </c>
      <c r="D20" s="109">
        <v>1153.2</v>
      </c>
      <c r="E20" s="109">
        <v>1202.8</v>
      </c>
      <c r="F20" s="109">
        <v>1248.5</v>
      </c>
    </row>
    <row r="35" ht="153.75" customHeight="1"/>
    <row r="36" spans="1:4" ht="24.75" customHeight="1">
      <c r="A36" s="184" t="s">
        <v>150</v>
      </c>
      <c r="B36"/>
      <c r="C36"/>
      <c r="D36"/>
    </row>
    <row r="37" spans="1:4" ht="12.75">
      <c r="A37" s="3" t="s">
        <v>160</v>
      </c>
      <c r="B37" s="3"/>
      <c r="C37"/>
      <c r="D37"/>
    </row>
  </sheetData>
  <mergeCells count="7"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22">
      <selection activeCell="A32" sqref="A32"/>
    </sheetView>
  </sheetViews>
  <sheetFormatPr defaultColWidth="9.00390625" defaultRowHeight="12.75"/>
  <cols>
    <col min="1" max="1" width="34.875" style="12" customWidth="1"/>
    <col min="2" max="2" width="9.75390625" style="12" customWidth="1"/>
    <col min="3" max="3" width="10.75390625" style="12" customWidth="1"/>
    <col min="4" max="4" width="9.25390625" style="12" customWidth="1"/>
    <col min="5" max="5" width="9.625" style="12" customWidth="1"/>
    <col min="6" max="6" width="10.75390625" style="12" customWidth="1"/>
    <col min="7" max="16384" width="9.125" style="12" customWidth="1"/>
  </cols>
  <sheetData>
    <row r="1" spans="1:8" ht="141" customHeight="1">
      <c r="A1" s="217" t="s">
        <v>70</v>
      </c>
      <c r="B1" s="217"/>
      <c r="C1" s="218"/>
      <c r="D1" s="218"/>
      <c r="E1" s="218"/>
      <c r="F1" s="218"/>
      <c r="G1" s="13"/>
      <c r="H1" s="13"/>
    </row>
    <row r="2" spans="1:6" ht="29.25" customHeight="1">
      <c r="A2" s="27"/>
      <c r="B2" s="27"/>
      <c r="C2" s="27"/>
      <c r="D2" s="27"/>
      <c r="E2" s="216" t="s">
        <v>39</v>
      </c>
      <c r="F2" s="216"/>
    </row>
    <row r="3" spans="1:9" s="15" customFormat="1" ht="9.7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11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20.25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46.5" customHeight="1">
      <c r="A6" s="53" t="s">
        <v>16</v>
      </c>
      <c r="B6" s="84">
        <f>SUM(B8:B16)</f>
        <v>390</v>
      </c>
      <c r="C6" s="84">
        <f>SUM(C8:C16)</f>
        <v>2093</v>
      </c>
      <c r="D6" s="84">
        <f>SUM(D8:D16)</f>
        <v>0</v>
      </c>
      <c r="E6" s="84">
        <f>SUM(E8:E16)</f>
        <v>0</v>
      </c>
      <c r="F6" s="84">
        <f>SUM(F8:F16)</f>
        <v>5320</v>
      </c>
    </row>
    <row r="7" spans="1:6" ht="24.75" customHeight="1">
      <c r="A7" s="213" t="s">
        <v>38</v>
      </c>
      <c r="B7" s="214"/>
      <c r="C7" s="215"/>
      <c r="D7" s="28"/>
      <c r="E7" s="28"/>
      <c r="F7" s="28"/>
    </row>
    <row r="8" spans="1:6" ht="25.5" customHeight="1">
      <c r="A8" s="25" t="s">
        <v>46</v>
      </c>
      <c r="B8" s="109">
        <v>140</v>
      </c>
      <c r="C8" s="97"/>
      <c r="D8" s="97"/>
      <c r="E8" s="97"/>
      <c r="F8" s="109">
        <v>900</v>
      </c>
    </row>
    <row r="9" spans="1:6" ht="22.5" customHeight="1">
      <c r="A9" s="25" t="s">
        <v>47</v>
      </c>
      <c r="B9" s="97"/>
      <c r="C9" s="97"/>
      <c r="D9" s="97"/>
      <c r="E9" s="97"/>
      <c r="F9" s="97"/>
    </row>
    <row r="10" spans="1:9" s="18" customFormat="1" ht="23.25" customHeight="1">
      <c r="A10" s="26" t="s">
        <v>48</v>
      </c>
      <c r="B10" s="97"/>
      <c r="C10" s="97"/>
      <c r="D10" s="97"/>
      <c r="E10" s="97"/>
      <c r="F10" s="97"/>
      <c r="G10" s="17"/>
      <c r="H10" s="17"/>
      <c r="I10" s="17"/>
    </row>
    <row r="11" spans="1:9" s="19" customFormat="1" ht="22.5" customHeight="1">
      <c r="A11" s="26" t="s">
        <v>49</v>
      </c>
      <c r="B11" s="97"/>
      <c r="C11" s="97"/>
      <c r="D11" s="97"/>
      <c r="E11" s="97"/>
      <c r="F11" s="97"/>
      <c r="G11" s="17"/>
      <c r="H11" s="17"/>
      <c r="I11" s="17"/>
    </row>
    <row r="12" spans="1:9" s="20" customFormat="1" ht="23.25" customHeight="1">
      <c r="A12" s="26" t="s">
        <v>50</v>
      </c>
      <c r="B12" s="109">
        <v>250</v>
      </c>
      <c r="C12" s="97"/>
      <c r="D12" s="97"/>
      <c r="E12" s="97"/>
      <c r="F12" s="97"/>
      <c r="G12" s="17"/>
      <c r="H12" s="17"/>
      <c r="I12" s="17"/>
    </row>
    <row r="13" spans="1:6" ht="24" customHeight="1">
      <c r="A13" s="25" t="s">
        <v>51</v>
      </c>
      <c r="B13" s="97"/>
      <c r="C13" s="97"/>
      <c r="D13" s="97"/>
      <c r="E13" s="97"/>
      <c r="F13" s="97"/>
    </row>
    <row r="14" spans="1:6" ht="22.5" customHeight="1">
      <c r="A14" s="25" t="s">
        <v>52</v>
      </c>
      <c r="B14" s="97"/>
      <c r="C14" s="97"/>
      <c r="D14" s="97"/>
      <c r="E14" s="97"/>
      <c r="F14" s="109">
        <v>4420</v>
      </c>
    </row>
    <row r="15" spans="1:6" ht="24" customHeight="1">
      <c r="A15" s="25" t="s">
        <v>53</v>
      </c>
      <c r="B15" s="97"/>
      <c r="C15" s="109">
        <v>2093</v>
      </c>
      <c r="D15" s="97"/>
      <c r="E15" s="97"/>
      <c r="F15" s="97"/>
    </row>
    <row r="16" spans="1:6" ht="24.75" customHeight="1">
      <c r="A16" s="25" t="s">
        <v>54</v>
      </c>
      <c r="B16" s="97"/>
      <c r="C16" s="97"/>
      <c r="D16" s="97"/>
      <c r="E16" s="97"/>
      <c r="F16" s="97"/>
    </row>
    <row r="18" spans="1:6" ht="15.75">
      <c r="A18" s="239" t="s">
        <v>106</v>
      </c>
      <c r="B18" s="198"/>
      <c r="C18" s="198"/>
      <c r="D18" s="198"/>
      <c r="E18" s="198"/>
      <c r="F18" s="198"/>
    </row>
    <row r="19" spans="1:6" ht="15.75">
      <c r="A19" s="239" t="s">
        <v>107</v>
      </c>
      <c r="B19" s="198"/>
      <c r="C19" s="198"/>
      <c r="D19" s="198"/>
      <c r="E19" s="198"/>
      <c r="F19" s="198"/>
    </row>
    <row r="20" spans="1:6" ht="15.75">
      <c r="A20" s="239" t="s">
        <v>108</v>
      </c>
      <c r="B20" s="198"/>
      <c r="C20" s="198"/>
      <c r="D20" s="198"/>
      <c r="E20" s="198"/>
      <c r="F20" s="198"/>
    </row>
    <row r="21" spans="1:6" ht="15.75">
      <c r="A21" s="239" t="s">
        <v>121</v>
      </c>
      <c r="B21" s="198"/>
      <c r="C21" s="198"/>
      <c r="D21" s="198"/>
      <c r="E21" s="198"/>
      <c r="F21" s="198"/>
    </row>
    <row r="22" spans="1:6" ht="15.75">
      <c r="A22" s="239" t="s">
        <v>109</v>
      </c>
      <c r="B22" s="198"/>
      <c r="C22" s="198"/>
      <c r="D22" s="198"/>
      <c r="E22" s="198"/>
      <c r="F22" s="198"/>
    </row>
    <row r="23" spans="2:5" ht="6" customHeight="1" thickBot="1">
      <c r="B23" s="113"/>
      <c r="C23"/>
      <c r="D23"/>
      <c r="E23"/>
    </row>
    <row r="24" spans="1:6" ht="27.75" customHeight="1" thickBot="1">
      <c r="A24" s="114" t="s">
        <v>122</v>
      </c>
      <c r="B24" s="240" t="s">
        <v>123</v>
      </c>
      <c r="C24" s="240"/>
      <c r="D24" s="240" t="s">
        <v>110</v>
      </c>
      <c r="E24" s="241"/>
      <c r="F24" s="241"/>
    </row>
    <row r="25" spans="1:6" ht="24.75" customHeight="1">
      <c r="A25" s="115" t="s">
        <v>111</v>
      </c>
      <c r="B25" s="240" t="s">
        <v>46</v>
      </c>
      <c r="C25" s="240"/>
      <c r="D25" s="242" t="s">
        <v>126</v>
      </c>
      <c r="E25" s="243"/>
      <c r="F25" s="243"/>
    </row>
    <row r="26" spans="1:6" ht="27" customHeight="1">
      <c r="A26" s="116" t="s">
        <v>124</v>
      </c>
      <c r="B26" s="240" t="s">
        <v>46</v>
      </c>
      <c r="C26" s="240"/>
      <c r="D26" s="242" t="s">
        <v>112</v>
      </c>
      <c r="E26" s="243"/>
      <c r="F26" s="243"/>
    </row>
    <row r="27" spans="1:6" ht="26.25" customHeight="1">
      <c r="A27" s="116" t="s">
        <v>115</v>
      </c>
      <c r="B27" s="244" t="s">
        <v>127</v>
      </c>
      <c r="C27" s="245"/>
      <c r="D27" s="242" t="s">
        <v>125</v>
      </c>
      <c r="E27" s="243"/>
      <c r="F27" s="243"/>
    </row>
    <row r="28" spans="1:6" ht="36" customHeight="1">
      <c r="A28" s="116" t="s">
        <v>116</v>
      </c>
      <c r="B28" s="240" t="s">
        <v>53</v>
      </c>
      <c r="C28" s="240"/>
      <c r="D28" s="242" t="s">
        <v>117</v>
      </c>
      <c r="E28" s="243"/>
      <c r="F28" s="243"/>
    </row>
    <row r="29" spans="1:6" ht="29.25" customHeight="1">
      <c r="A29" s="116" t="s">
        <v>118</v>
      </c>
      <c r="B29" s="240" t="s">
        <v>53</v>
      </c>
      <c r="C29" s="240"/>
      <c r="D29" s="242" t="s">
        <v>129</v>
      </c>
      <c r="E29" s="243"/>
      <c r="F29" s="243"/>
    </row>
    <row r="30" spans="1:6" ht="27" customHeight="1">
      <c r="A30" s="116" t="s">
        <v>119</v>
      </c>
      <c r="B30" s="240" t="s">
        <v>52</v>
      </c>
      <c r="C30" s="240"/>
      <c r="D30" s="242" t="s">
        <v>120</v>
      </c>
      <c r="E30" s="243"/>
      <c r="F30" s="243"/>
    </row>
    <row r="31" spans="1:6" ht="29.25" customHeight="1">
      <c r="A31" s="116" t="s">
        <v>113</v>
      </c>
      <c r="B31" s="240" t="s">
        <v>54</v>
      </c>
      <c r="C31" s="240"/>
      <c r="D31" s="242" t="s">
        <v>114</v>
      </c>
      <c r="E31" s="243"/>
      <c r="F31" s="243"/>
    </row>
    <row r="32" spans="1:4" ht="15.75">
      <c r="A32" s="184" t="s">
        <v>165</v>
      </c>
      <c r="B32"/>
      <c r="C32"/>
      <c r="D32"/>
    </row>
    <row r="33" spans="1:7" ht="12.75">
      <c r="A33" s="34" t="s">
        <v>161</v>
      </c>
      <c r="B33" s="34"/>
      <c r="C33" s="33"/>
      <c r="D33" s="33"/>
      <c r="E33" s="117"/>
      <c r="F33" s="117"/>
      <c r="G33" s="117"/>
    </row>
  </sheetData>
  <mergeCells count="28">
    <mergeCell ref="D30:F30"/>
    <mergeCell ref="B31:C31"/>
    <mergeCell ref="D31:F31"/>
    <mergeCell ref="D26:F26"/>
    <mergeCell ref="D27:F27"/>
    <mergeCell ref="D28:F28"/>
    <mergeCell ref="B28:C28"/>
    <mergeCell ref="B29:C29"/>
    <mergeCell ref="B30:C30"/>
    <mergeCell ref="D24:F24"/>
    <mergeCell ref="D29:F29"/>
    <mergeCell ref="A22:F22"/>
    <mergeCell ref="D25:F25"/>
    <mergeCell ref="B24:C24"/>
    <mergeCell ref="B25:C25"/>
    <mergeCell ref="B26:C26"/>
    <mergeCell ref="B27:C27"/>
    <mergeCell ref="A18:F18"/>
    <mergeCell ref="A19:F19"/>
    <mergeCell ref="A20:F20"/>
    <mergeCell ref="A21:F21"/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pane xSplit="4" ySplit="3" topLeftCell="E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4" sqref="A24:M24"/>
    </sheetView>
  </sheetViews>
  <sheetFormatPr defaultColWidth="9.00390625" defaultRowHeight="12.75"/>
  <cols>
    <col min="1" max="1" width="30.25390625" style="0" customWidth="1"/>
    <col min="2" max="2" width="9.375" style="0" customWidth="1"/>
    <col min="3" max="3" width="10.125" style="0" customWidth="1"/>
    <col min="4" max="4" width="9.75390625" style="0" customWidth="1"/>
    <col min="5" max="5" width="9.625" style="0" customWidth="1"/>
    <col min="6" max="6" width="10.25390625" style="0" customWidth="1"/>
    <col min="7" max="7" width="9.75390625" style="0" customWidth="1"/>
    <col min="8" max="8" width="9.375" style="0" customWidth="1"/>
    <col min="9" max="9" width="8.75390625" style="0" customWidth="1"/>
    <col min="10" max="11" width="8.625" style="0" customWidth="1"/>
    <col min="12" max="12" width="8.25390625" style="0" customWidth="1"/>
    <col min="13" max="13" width="9.375" style="0" customWidth="1"/>
    <col min="14" max="14" width="8.25390625" style="0" customWidth="1"/>
    <col min="15" max="15" width="8.75390625" style="0" customWidth="1"/>
    <col min="16" max="16" width="8.375" style="0" customWidth="1"/>
    <col min="17" max="17" width="8.00390625" style="0" customWidth="1"/>
    <col min="18" max="18" width="8.125" style="0" customWidth="1"/>
    <col min="19" max="19" width="8.00390625" style="0" customWidth="1"/>
    <col min="20" max="20" width="7.25390625" style="0" customWidth="1"/>
    <col min="21" max="21" width="8.00390625" style="0" customWidth="1"/>
    <col min="22" max="22" width="8.125" style="0" customWidth="1"/>
    <col min="23" max="23" width="8.25390625" style="0" customWidth="1"/>
    <col min="24" max="24" width="8.125" style="0" customWidth="1"/>
    <col min="25" max="25" width="8.25390625" style="0" customWidth="1"/>
    <col min="26" max="26" width="7.375" style="0" customWidth="1"/>
    <col min="27" max="27" width="7.875" style="0" customWidth="1"/>
    <col min="28" max="29" width="7.75390625" style="0" customWidth="1"/>
    <col min="30" max="30" width="8.00390625" style="0" customWidth="1"/>
    <col min="31" max="31" width="7.375" style="0" customWidth="1"/>
    <col min="32" max="32" width="3.25390625" style="0" hidden="1" customWidth="1"/>
    <col min="33" max="33" width="9.125" style="0" hidden="1" customWidth="1"/>
  </cols>
  <sheetData>
    <row r="1" spans="1:256" s="3" customFormat="1" ht="25.5" customHeight="1">
      <c r="A1" s="202" t="s">
        <v>142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3.5">
      <c r="A2" s="189" t="s">
        <v>9</v>
      </c>
      <c r="B2" s="199" t="s">
        <v>0</v>
      </c>
      <c r="C2" s="204"/>
      <c r="D2" s="205"/>
      <c r="E2" s="199" t="s">
        <v>1</v>
      </c>
      <c r="F2" s="200"/>
      <c r="G2" s="201"/>
      <c r="H2" s="199" t="s">
        <v>8</v>
      </c>
      <c r="I2" s="182"/>
      <c r="J2" s="206"/>
      <c r="K2" s="199" t="s">
        <v>4</v>
      </c>
      <c r="L2" s="200"/>
      <c r="M2" s="201"/>
      <c r="N2" s="199" t="s">
        <v>14</v>
      </c>
      <c r="O2" s="200"/>
      <c r="P2" s="201"/>
      <c r="Q2" s="199" t="s">
        <v>5</v>
      </c>
      <c r="R2" s="200"/>
      <c r="S2" s="201"/>
      <c r="T2" s="199" t="s">
        <v>2</v>
      </c>
      <c r="U2" s="200"/>
      <c r="V2" s="201"/>
      <c r="W2" s="199" t="s">
        <v>6</v>
      </c>
      <c r="X2" s="200"/>
      <c r="Y2" s="201"/>
      <c r="Z2" s="199" t="s">
        <v>3</v>
      </c>
      <c r="AA2" s="200"/>
      <c r="AB2" s="201"/>
      <c r="AC2" s="199" t="s">
        <v>7</v>
      </c>
      <c r="AD2" s="200"/>
      <c r="AE2" s="20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3.5">
      <c r="A3" s="190"/>
      <c r="B3" s="59" t="s">
        <v>64</v>
      </c>
      <c r="C3" s="60" t="s">
        <v>65</v>
      </c>
      <c r="D3" s="60" t="s">
        <v>67</v>
      </c>
      <c r="E3" s="59" t="s">
        <v>64</v>
      </c>
      <c r="F3" s="60" t="s">
        <v>65</v>
      </c>
      <c r="G3" s="60" t="s">
        <v>67</v>
      </c>
      <c r="H3" s="59" t="s">
        <v>64</v>
      </c>
      <c r="I3" s="60" t="s">
        <v>65</v>
      </c>
      <c r="J3" s="60" t="s">
        <v>67</v>
      </c>
      <c r="K3" s="59" t="s">
        <v>64</v>
      </c>
      <c r="L3" s="60" t="s">
        <v>65</v>
      </c>
      <c r="M3" s="60" t="s">
        <v>67</v>
      </c>
      <c r="N3" s="59" t="s">
        <v>64</v>
      </c>
      <c r="O3" s="60" t="s">
        <v>65</v>
      </c>
      <c r="P3" s="60" t="s">
        <v>67</v>
      </c>
      <c r="Q3" s="59" t="s">
        <v>64</v>
      </c>
      <c r="R3" s="60" t="s">
        <v>65</v>
      </c>
      <c r="S3" s="60" t="s">
        <v>67</v>
      </c>
      <c r="T3" s="59" t="s">
        <v>64</v>
      </c>
      <c r="U3" s="60" t="s">
        <v>65</v>
      </c>
      <c r="V3" s="60" t="s">
        <v>67</v>
      </c>
      <c r="W3" s="59" t="s">
        <v>64</v>
      </c>
      <c r="X3" s="60" t="s">
        <v>65</v>
      </c>
      <c r="Y3" s="60" t="s">
        <v>67</v>
      </c>
      <c r="Z3" s="59" t="s">
        <v>64</v>
      </c>
      <c r="AA3" s="60" t="s">
        <v>65</v>
      </c>
      <c r="AB3" s="60" t="s">
        <v>67</v>
      </c>
      <c r="AC3" s="59" t="s">
        <v>64</v>
      </c>
      <c r="AD3" s="60" t="s">
        <v>65</v>
      </c>
      <c r="AE3" s="59" t="s">
        <v>67</v>
      </c>
      <c r="AF3" s="4"/>
      <c r="AG3" s="61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72" customFormat="1" ht="37.5" customHeight="1">
      <c r="A4" s="85" t="s">
        <v>92</v>
      </c>
      <c r="B4" s="166">
        <f>E4+H4+K4+N4+Q4+T4+W4+Z4+AC4</f>
        <v>17967</v>
      </c>
      <c r="C4" s="166">
        <f>F4+I4+L4+O4+R4+U4+X4+AA4+AD4</f>
        <v>18818.7</v>
      </c>
      <c r="D4" s="166">
        <f>G4+J4+M4+P4+S4+V4+Y4+AB4+AE4</f>
        <v>20000.600000000002</v>
      </c>
      <c r="E4" s="167">
        <f>село!D8</f>
        <v>1193.7</v>
      </c>
      <c r="F4" s="167">
        <f>село!E8</f>
        <v>1251.5</v>
      </c>
      <c r="G4" s="167">
        <f>село!F8</f>
        <v>1329.7</v>
      </c>
      <c r="H4" s="167">
        <f>село!D9</f>
        <v>119.7</v>
      </c>
      <c r="I4" s="167">
        <f>село!E9</f>
        <v>125.5</v>
      </c>
      <c r="J4" s="167">
        <f>село!F9</f>
        <v>132.5</v>
      </c>
      <c r="K4" s="167">
        <f>село!D10</f>
        <v>4008.7</v>
      </c>
      <c r="L4" s="167">
        <f>село!E10</f>
        <v>4184.3</v>
      </c>
      <c r="M4" s="167">
        <f>село!F10</f>
        <v>4438.4</v>
      </c>
      <c r="N4" s="167">
        <f>село!D11</f>
        <v>2359.5</v>
      </c>
      <c r="O4" s="167">
        <f>село!E11</f>
        <v>2473.7</v>
      </c>
      <c r="P4" s="167">
        <f>село!F11</f>
        <v>2628.4</v>
      </c>
      <c r="Q4" s="167">
        <f>село!D12</f>
        <v>3158.4</v>
      </c>
      <c r="R4" s="167">
        <f>село!E12</f>
        <v>3309</v>
      </c>
      <c r="S4" s="167">
        <f>село!F12</f>
        <v>3518.1</v>
      </c>
      <c r="T4" s="167">
        <f>село!D13</f>
        <v>1327</v>
      </c>
      <c r="U4" s="167">
        <f>село!E13</f>
        <v>1398</v>
      </c>
      <c r="V4" s="167">
        <f>село!F13</f>
        <v>1497.1</v>
      </c>
      <c r="W4" s="167">
        <f>село!D14</f>
        <v>779.4</v>
      </c>
      <c r="X4" s="167">
        <f>село!E14</f>
        <v>819.6</v>
      </c>
      <c r="Y4" s="167">
        <f>село!F14</f>
        <v>875.9</v>
      </c>
      <c r="Z4" s="167">
        <f>село!D15</f>
        <v>2188.1</v>
      </c>
      <c r="AA4" s="167">
        <f>село!E15</f>
        <v>2287.6</v>
      </c>
      <c r="AB4" s="167">
        <f>село!F15</f>
        <v>2425.3</v>
      </c>
      <c r="AC4" s="167">
        <f>село!D16</f>
        <v>2832.5</v>
      </c>
      <c r="AD4" s="167">
        <f>село!E16</f>
        <v>2969.5</v>
      </c>
      <c r="AE4" s="167">
        <f>село!F16</f>
        <v>3155.2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9" customFormat="1" ht="24.75" customHeight="1">
      <c r="A5" s="54" t="s">
        <v>63</v>
      </c>
      <c r="B5" s="169"/>
      <c r="C5" s="170"/>
      <c r="D5" s="169"/>
      <c r="E5" s="171"/>
      <c r="F5" s="172"/>
      <c r="G5" s="171"/>
      <c r="H5" s="171"/>
      <c r="I5" s="172"/>
      <c r="J5" s="171"/>
      <c r="K5" s="171"/>
      <c r="L5" s="172"/>
      <c r="M5" s="171"/>
      <c r="N5" s="171"/>
      <c r="O5" s="172"/>
      <c r="P5" s="171"/>
      <c r="Q5" s="171"/>
      <c r="R5" s="172"/>
      <c r="S5" s="171"/>
      <c r="T5" s="171"/>
      <c r="U5" s="172"/>
      <c r="V5" s="171"/>
      <c r="W5" s="171"/>
      <c r="X5" s="172"/>
      <c r="Y5" s="171"/>
      <c r="Z5" s="171"/>
      <c r="AA5" s="172"/>
      <c r="AB5" s="171"/>
      <c r="AC5" s="171"/>
      <c r="AD5" s="172"/>
      <c r="AE5" s="171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s="6" customFormat="1" ht="16.5" customHeight="1">
      <c r="A6" s="31" t="s">
        <v>74</v>
      </c>
      <c r="B6" s="166">
        <f aca="true" t="shared" si="0" ref="B6:D22">E6+H6+K6+N6+Q6+T6+W6+Z6+AC6</f>
        <v>0</v>
      </c>
      <c r="C6" s="166">
        <f t="shared" si="0"/>
        <v>0</v>
      </c>
      <c r="D6" s="166">
        <f t="shared" si="0"/>
        <v>0</v>
      </c>
      <c r="E6" s="167"/>
      <c r="F6" s="168"/>
      <c r="G6" s="167"/>
      <c r="H6" s="167"/>
      <c r="I6" s="168"/>
      <c r="J6" s="167"/>
      <c r="K6" s="167"/>
      <c r="L6" s="168"/>
      <c r="M6" s="167"/>
      <c r="N6" s="167"/>
      <c r="O6" s="168"/>
      <c r="P6" s="167"/>
      <c r="Q6" s="167"/>
      <c r="R6" s="168"/>
      <c r="S6" s="167"/>
      <c r="T6" s="167">
        <f>'алкоголь  '!E7</f>
        <v>0</v>
      </c>
      <c r="U6" s="167">
        <f>'алкоголь  '!F7</f>
        <v>0</v>
      </c>
      <c r="V6" s="167">
        <f>'алкоголь  '!G7</f>
        <v>0</v>
      </c>
      <c r="W6" s="167"/>
      <c r="X6" s="168"/>
      <c r="Y6" s="167"/>
      <c r="Z6" s="167"/>
      <c r="AA6" s="168"/>
      <c r="AB6" s="167"/>
      <c r="AC6" s="167"/>
      <c r="AD6" s="168"/>
      <c r="AE6" s="167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s="72" customFormat="1" ht="23.25" customHeight="1">
      <c r="A7" s="55" t="s">
        <v>75</v>
      </c>
      <c r="B7" s="166">
        <f t="shared" si="0"/>
        <v>172.27</v>
      </c>
      <c r="C7" s="166">
        <f t="shared" si="0"/>
        <v>189.93</v>
      </c>
      <c r="D7" s="166">
        <f t="shared" si="0"/>
        <v>209.39</v>
      </c>
      <c r="E7" s="167">
        <f>'алкоголь  '!E10</f>
        <v>172.27</v>
      </c>
      <c r="F7" s="167">
        <f>'алкоголь  '!F10</f>
        <v>189.93</v>
      </c>
      <c r="G7" s="167">
        <f>'алкоголь  '!G10</f>
        <v>209.39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s="72" customFormat="1" ht="13.5" customHeight="1">
      <c r="A8" s="31" t="s">
        <v>76</v>
      </c>
      <c r="B8" s="166">
        <f t="shared" si="0"/>
        <v>2578.83</v>
      </c>
      <c r="C8" s="166">
        <f t="shared" si="0"/>
        <v>2592.63</v>
      </c>
      <c r="D8" s="166">
        <f t="shared" si="0"/>
        <v>2658.83</v>
      </c>
      <c r="E8" s="167">
        <f>'алкоголь  '!E14</f>
        <v>1991.03</v>
      </c>
      <c r="F8" s="167">
        <f>'алкоголь  '!F14</f>
        <v>1992.63</v>
      </c>
      <c r="G8" s="167">
        <f>'алкоголь  '!G14</f>
        <v>2036.43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>
        <f>'алкоголь  '!E16</f>
        <v>587.8</v>
      </c>
      <c r="U8" s="167">
        <f>'алкоголь  '!F16</f>
        <v>600</v>
      </c>
      <c r="V8" s="167">
        <f>'алкоголь  '!G16</f>
        <v>622.4</v>
      </c>
      <c r="W8" s="167"/>
      <c r="X8" s="167"/>
      <c r="Y8" s="167"/>
      <c r="Z8" s="167"/>
      <c r="AA8" s="167"/>
      <c r="AB8" s="167"/>
      <c r="AC8" s="167"/>
      <c r="AD8" s="167"/>
      <c r="AE8" s="167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72" customFormat="1" ht="13.5" customHeight="1">
      <c r="A9" s="31" t="s">
        <v>77</v>
      </c>
      <c r="B9" s="166">
        <f t="shared" si="0"/>
        <v>3866.17</v>
      </c>
      <c r="C9" s="166">
        <f t="shared" si="0"/>
        <v>3874.14</v>
      </c>
      <c r="D9" s="166">
        <f t="shared" si="0"/>
        <v>3877.1</v>
      </c>
      <c r="E9" s="167">
        <f>'алкоголь  '!E39</f>
        <v>3711.17</v>
      </c>
      <c r="F9" s="167">
        <f>'алкоголь  '!F39</f>
        <v>3714.14</v>
      </c>
      <c r="G9" s="167">
        <f>'алкоголь  '!G39</f>
        <v>3717.1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>
        <f>'алкоголь  '!E41</f>
        <v>155</v>
      </c>
      <c r="U9" s="167">
        <f>'алкоголь  '!F41</f>
        <v>160</v>
      </c>
      <c r="V9" s="167">
        <f>'алкоголь  '!G41</f>
        <v>160</v>
      </c>
      <c r="W9" s="167"/>
      <c r="X9" s="167"/>
      <c r="Y9" s="167"/>
      <c r="Z9" s="167"/>
      <c r="AA9" s="167"/>
      <c r="AB9" s="167"/>
      <c r="AC9" s="167"/>
      <c r="AD9" s="167"/>
      <c r="AE9" s="167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72" customFormat="1" ht="25.5" customHeight="1">
      <c r="A10" s="55" t="s">
        <v>144</v>
      </c>
      <c r="B10" s="166">
        <f>E10+H10+K10+N10+Q10+T10+W10+Z10+AC10</f>
        <v>3.2</v>
      </c>
      <c r="C10" s="166">
        <f>F10+I10+L10+O10+R10+U10+X10+AA10+AD10</f>
        <v>3.4</v>
      </c>
      <c r="D10" s="166">
        <f>G10+J10+M10+P10+S10+V10+Y10+AB10+AE10</f>
        <v>4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>
        <f>'алкоголь  '!E36</f>
        <v>3.2</v>
      </c>
      <c r="U10" s="167">
        <f>'алкоголь  '!F36</f>
        <v>3.4</v>
      </c>
      <c r="V10" s="167">
        <f>'алкоголь  '!G36</f>
        <v>4</v>
      </c>
      <c r="W10" s="167"/>
      <c r="X10" s="167"/>
      <c r="Y10" s="167"/>
      <c r="Z10" s="167"/>
      <c r="AA10" s="167"/>
      <c r="AB10" s="167"/>
      <c r="AC10" s="167"/>
      <c r="AD10" s="167"/>
      <c r="AE10" s="167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72" customFormat="1" ht="15" customHeight="1">
      <c r="A11" s="55" t="s">
        <v>78</v>
      </c>
      <c r="B11" s="166">
        <f t="shared" si="0"/>
        <v>524.21</v>
      </c>
      <c r="C11" s="166">
        <f t="shared" si="0"/>
        <v>529.47</v>
      </c>
      <c r="D11" s="166">
        <f t="shared" si="0"/>
        <v>539.73</v>
      </c>
      <c r="E11" s="167">
        <f>'алкоголь  '!E44</f>
        <v>324.21</v>
      </c>
      <c r="F11" s="167">
        <f>'алкоголь  '!F44</f>
        <v>324.47</v>
      </c>
      <c r="G11" s="167">
        <f>'алкоголь  '!G44</f>
        <v>324.73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>
        <f>'алкоголь  '!E46</f>
        <v>200</v>
      </c>
      <c r="U11" s="167">
        <f>'алкоголь  '!F46</f>
        <v>205</v>
      </c>
      <c r="V11" s="167">
        <f>'алкоголь  '!G46</f>
        <v>215</v>
      </c>
      <c r="W11" s="167"/>
      <c r="X11" s="167"/>
      <c r="Y11" s="167"/>
      <c r="Z11" s="167"/>
      <c r="AA11" s="167"/>
      <c r="AB11" s="167"/>
      <c r="AC11" s="167"/>
      <c r="AD11" s="167"/>
      <c r="AE11" s="167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72" customFormat="1" ht="14.25" customHeight="1">
      <c r="A12" s="56" t="s">
        <v>79</v>
      </c>
      <c r="B12" s="166">
        <f t="shared" si="0"/>
        <v>0.64</v>
      </c>
      <c r="C12" s="166">
        <f t="shared" si="0"/>
        <v>0.64</v>
      </c>
      <c r="D12" s="166">
        <f t="shared" si="0"/>
        <v>0.64</v>
      </c>
      <c r="E12" s="167">
        <f>'алкоголь  '!E50</f>
        <v>0.64</v>
      </c>
      <c r="F12" s="167">
        <f>'алкоголь  '!F50</f>
        <v>0.64</v>
      </c>
      <c r="G12" s="167">
        <f>'алкоголь  '!G50</f>
        <v>0.64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72" customFormat="1" ht="15" customHeight="1">
      <c r="A13" s="31" t="s">
        <v>80</v>
      </c>
      <c r="B13" s="166">
        <f t="shared" si="0"/>
        <v>1570.8999999999999</v>
      </c>
      <c r="C13" s="166">
        <f t="shared" si="0"/>
        <v>1602.3</v>
      </c>
      <c r="D13" s="166">
        <f t="shared" si="0"/>
        <v>1631.8999999999999</v>
      </c>
      <c r="E13" s="167">
        <f>'алкоголь  '!E52</f>
        <v>1560.8999999999999</v>
      </c>
      <c r="F13" s="167">
        <f>'алкоголь  '!F52</f>
        <v>1591.3</v>
      </c>
      <c r="G13" s="167">
        <f>'алкоголь  '!G52</f>
        <v>1619.8999999999999</v>
      </c>
      <c r="H13" s="167">
        <f>'алкоголь  '!E56</f>
        <v>10</v>
      </c>
      <c r="I13" s="167">
        <f>'алкоголь  '!F56</f>
        <v>11</v>
      </c>
      <c r="J13" s="167">
        <f>'алкоголь  '!G56</f>
        <v>12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31" s="81" customFormat="1" ht="27" customHeight="1">
      <c r="A14" s="57" t="s">
        <v>13</v>
      </c>
      <c r="B14" s="166">
        <f t="shared" si="0"/>
        <v>12192.419999999998</v>
      </c>
      <c r="C14" s="166">
        <f t="shared" si="0"/>
        <v>13371.000000000002</v>
      </c>
      <c r="D14" s="166">
        <f t="shared" si="0"/>
        <v>14519.630000000001</v>
      </c>
      <c r="E14" s="167">
        <f>услуги!D8</f>
        <v>9303.07</v>
      </c>
      <c r="F14" s="167">
        <f>услуги!E8</f>
        <v>10075.09</v>
      </c>
      <c r="G14" s="167">
        <f>услуги!F8</f>
        <v>10778.83</v>
      </c>
      <c r="H14" s="167">
        <f>услуги!D9</f>
        <v>125.61</v>
      </c>
      <c r="I14" s="167">
        <f>услуги!E9</f>
        <v>134.79</v>
      </c>
      <c r="J14" s="167">
        <f>услуги!F9</f>
        <v>143.05</v>
      </c>
      <c r="K14" s="167">
        <f>услуги!D10</f>
        <v>106.35</v>
      </c>
      <c r="L14" s="167">
        <f>услуги!E10</f>
        <v>115.82</v>
      </c>
      <c r="M14" s="167">
        <f>услуги!F10</f>
        <v>124.42</v>
      </c>
      <c r="N14" s="167">
        <f>услуги!D11</f>
        <v>50.63</v>
      </c>
      <c r="O14" s="167">
        <f>услуги!E11</f>
        <v>53.75</v>
      </c>
      <c r="P14" s="167">
        <f>услуги!F11</f>
        <v>56.04</v>
      </c>
      <c r="Q14" s="167">
        <f>услуги!D12</f>
        <v>93.39</v>
      </c>
      <c r="R14" s="167">
        <f>услуги!E12</f>
        <v>103.62</v>
      </c>
      <c r="S14" s="167">
        <f>услуги!F12</f>
        <v>114.98</v>
      </c>
      <c r="T14" s="167">
        <f>услуги!D13</f>
        <v>531.43</v>
      </c>
      <c r="U14" s="167">
        <f>услуги!E13</f>
        <v>570.15</v>
      </c>
      <c r="V14" s="167">
        <f>услуги!F13</f>
        <v>609.62</v>
      </c>
      <c r="W14" s="167">
        <f>услуги!D14</f>
        <v>1876.49</v>
      </c>
      <c r="X14" s="167">
        <f>услуги!E14</f>
        <v>2202.65</v>
      </c>
      <c r="Y14" s="167">
        <f>услуги!F14</f>
        <v>2568.3</v>
      </c>
      <c r="Z14" s="167">
        <f>услуги!D15</f>
        <v>82.74</v>
      </c>
      <c r="AA14" s="167">
        <f>услуги!E15</f>
        <v>90.52</v>
      </c>
      <c r="AB14" s="167">
        <f>услуги!F15</f>
        <v>97.93</v>
      </c>
      <c r="AC14" s="167">
        <f>услуги!D16</f>
        <v>22.71</v>
      </c>
      <c r="AD14" s="167">
        <f>услуги!E16</f>
        <v>24.61</v>
      </c>
      <c r="AE14" s="167">
        <f>услуги!F16</f>
        <v>26.46</v>
      </c>
    </row>
    <row r="15" spans="1:256" s="86" customFormat="1" ht="39.75" customHeight="1">
      <c r="A15" s="85" t="s">
        <v>89</v>
      </c>
      <c r="B15" s="166">
        <f t="shared" si="0"/>
        <v>79451.27999999998</v>
      </c>
      <c r="C15" s="166">
        <f t="shared" si="0"/>
        <v>86322.74</v>
      </c>
      <c r="D15" s="166">
        <f t="shared" si="0"/>
        <v>94931.99</v>
      </c>
      <c r="E15" s="167">
        <f>товарооборот!D8</f>
        <v>25519.42</v>
      </c>
      <c r="F15" s="167">
        <f>товарооборот!E8</f>
        <v>26922.99</v>
      </c>
      <c r="G15" s="167">
        <f>товарооборот!F8</f>
        <v>28974.41</v>
      </c>
      <c r="H15" s="167">
        <f>товарооборот!D9</f>
        <v>1175.97</v>
      </c>
      <c r="I15" s="167">
        <f>товарооборот!E9</f>
        <v>1240.65</v>
      </c>
      <c r="J15" s="167">
        <f>товарооборот!F9</f>
        <v>1305.17</v>
      </c>
      <c r="K15" s="167">
        <f>товарооборот!D10</f>
        <v>1085.14</v>
      </c>
      <c r="L15" s="167">
        <f>товарооборот!E10</f>
        <v>1145.97</v>
      </c>
      <c r="M15" s="167">
        <f>товарооборот!F10</f>
        <v>1206.52</v>
      </c>
      <c r="N15" s="167">
        <f>товарооборот!D11</f>
        <v>783.01</v>
      </c>
      <c r="O15" s="167">
        <f>товарооборот!E11</f>
        <v>830.2</v>
      </c>
      <c r="P15" s="167">
        <f>товарооборот!F11</f>
        <v>882.11</v>
      </c>
      <c r="Q15" s="167">
        <f>товарооборот!D12</f>
        <v>893.46</v>
      </c>
      <c r="R15" s="167">
        <f>товарооборот!E12</f>
        <v>909.61</v>
      </c>
      <c r="S15" s="167">
        <f>товарооборот!F12</f>
        <v>914.81</v>
      </c>
      <c r="T15" s="167">
        <f>товарооборот!D13</f>
        <v>2106.35</v>
      </c>
      <c r="U15" s="167">
        <f>товарооборот!E13</f>
        <v>2224.42</v>
      </c>
      <c r="V15" s="167">
        <f>товарооборот!F13</f>
        <v>2344.77</v>
      </c>
      <c r="W15" s="167">
        <f>товарооборот!D14</f>
        <v>46064.72</v>
      </c>
      <c r="X15" s="167">
        <f>товарооборот!E14</f>
        <v>51076.79</v>
      </c>
      <c r="Y15" s="167">
        <f>товарооборот!F14</f>
        <v>57171.69</v>
      </c>
      <c r="Z15" s="167">
        <f>товарооборот!D15</f>
        <v>1431.73</v>
      </c>
      <c r="AA15" s="167">
        <f>товарооборот!E15</f>
        <v>1555.79</v>
      </c>
      <c r="AB15" s="167">
        <f>товарооборот!F15</f>
        <v>1685.79</v>
      </c>
      <c r="AC15" s="167">
        <f>товарооборот!D16</f>
        <v>391.48</v>
      </c>
      <c r="AD15" s="167">
        <f>товарооборот!E16</f>
        <v>416.32</v>
      </c>
      <c r="AE15" s="167">
        <f>товарооборот!F16</f>
        <v>446.72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31" s="81" customFormat="1" ht="26.25" customHeight="1">
      <c r="A16" s="57" t="s">
        <v>44</v>
      </c>
      <c r="B16" s="166">
        <f t="shared" si="0"/>
        <v>45297.44595929419</v>
      </c>
      <c r="C16" s="166">
        <f aca="true" t="shared" si="1" ref="C16:D20">F16+I16+L16+O16+R16+U16+X16+AA16+AD16</f>
        <v>48898.72369849737</v>
      </c>
      <c r="D16" s="166">
        <f t="shared" si="1"/>
        <v>52823.862382320454</v>
      </c>
      <c r="E16" s="167">
        <f>МП!D8</f>
        <v>19253.601387555565</v>
      </c>
      <c r="F16" s="167">
        <f>МП!E8</f>
        <v>20620.12357725304</v>
      </c>
      <c r="G16" s="167">
        <f>МП!F8</f>
        <v>22038.45311872983</v>
      </c>
      <c r="H16" s="167">
        <f>МП!D9</f>
        <v>1537.6732435312356</v>
      </c>
      <c r="I16" s="167">
        <f>МП!E9</f>
        <v>1650.3278636124192</v>
      </c>
      <c r="J16" s="167">
        <f>МП!F9</f>
        <v>1775.3400989454128</v>
      </c>
      <c r="K16" s="167">
        <f>МП!D10</f>
        <v>3670.0732778070533</v>
      </c>
      <c r="L16" s="167">
        <f>МП!E10</f>
        <v>3869.0914946343796</v>
      </c>
      <c r="M16" s="167">
        <f>МП!F10</f>
        <v>4069.136642471648</v>
      </c>
      <c r="N16" s="167">
        <f>МП!D11</f>
        <v>1451.5854098539312</v>
      </c>
      <c r="O16" s="167">
        <f>МП!E11</f>
        <v>1606.7368171689839</v>
      </c>
      <c r="P16" s="167">
        <f>МП!F11</f>
        <v>1778.5253426641043</v>
      </c>
      <c r="Q16" s="167">
        <f>МП!D12</f>
        <v>1135.5357299725433</v>
      </c>
      <c r="R16" s="167">
        <f>МП!E12</f>
        <v>1207.1260784030085</v>
      </c>
      <c r="S16" s="167">
        <f>МП!F12</f>
        <v>1293.972857289543</v>
      </c>
      <c r="T16" s="167">
        <f>МП!D13</f>
        <v>2830.94437573248</v>
      </c>
      <c r="U16" s="167">
        <f>МП!E13</f>
        <v>3040.7323615341315</v>
      </c>
      <c r="V16" s="167">
        <f>МП!F13</f>
        <v>3257.9316191860626</v>
      </c>
      <c r="W16" s="167">
        <f>МП!D14</f>
        <v>12677.408271744993</v>
      </c>
      <c r="X16" s="167">
        <f>МП!E14</f>
        <v>13978.788565627894</v>
      </c>
      <c r="Y16" s="167">
        <f>МП!F14</f>
        <v>15491.476296775803</v>
      </c>
      <c r="Z16" s="167">
        <f>МП!D15</f>
        <v>1893.9854344915934</v>
      </c>
      <c r="AA16" s="167">
        <f>МП!E15</f>
        <v>2029.237060837599</v>
      </c>
      <c r="AB16" s="167">
        <f>МП!F15</f>
        <v>2167.43669133749</v>
      </c>
      <c r="AC16" s="167">
        <f>МП!D16</f>
        <v>846.6388286047915</v>
      </c>
      <c r="AD16" s="167">
        <f>МП!E16</f>
        <v>896.5598794259147</v>
      </c>
      <c r="AE16" s="167">
        <f>МП!F16</f>
        <v>951.5897149205664</v>
      </c>
    </row>
    <row r="17" spans="1:256" s="3" customFormat="1" ht="15.75" customHeight="1">
      <c r="A17" s="65" t="s">
        <v>34</v>
      </c>
      <c r="B17" s="166">
        <f>E17+H17+K17+N17+Q17+T17+W17+Z17+AC17</f>
        <v>25079.7</v>
      </c>
      <c r="C17" s="166">
        <f t="shared" si="1"/>
        <v>26830.5</v>
      </c>
      <c r="D17" s="166">
        <f t="shared" si="1"/>
        <v>28892.4</v>
      </c>
      <c r="E17" s="167">
        <f>зарплата!D8</f>
        <v>13858.2</v>
      </c>
      <c r="F17" s="167">
        <f>зарплата!E8</f>
        <v>14685.1</v>
      </c>
      <c r="G17" s="167">
        <f>зарплата!F8</f>
        <v>15688.2</v>
      </c>
      <c r="H17" s="167">
        <f>зарплата!D9</f>
        <v>542.3</v>
      </c>
      <c r="I17" s="167">
        <f>зарплата!E9</f>
        <v>579.7</v>
      </c>
      <c r="J17" s="167">
        <f>зарплата!F9</f>
        <v>620.3</v>
      </c>
      <c r="K17" s="167">
        <f>зарплата!D10</f>
        <v>1210.2</v>
      </c>
      <c r="L17" s="167">
        <f>зарплата!E10</f>
        <v>1288.9</v>
      </c>
      <c r="M17" s="167">
        <f>зарплата!F10</f>
        <v>1367.7</v>
      </c>
      <c r="N17" s="167">
        <f>зарплата!D11</f>
        <v>934.7</v>
      </c>
      <c r="O17" s="167">
        <f>зарплата!E11</f>
        <v>1006.2</v>
      </c>
      <c r="P17" s="167">
        <f>зарплата!F11</f>
        <v>1085.5</v>
      </c>
      <c r="Q17" s="167">
        <f>зарплата!D12</f>
        <v>920.3</v>
      </c>
      <c r="R17" s="167">
        <f>зарплата!E12</f>
        <v>985.8</v>
      </c>
      <c r="S17" s="167">
        <f>зарплата!F12</f>
        <v>1059.5</v>
      </c>
      <c r="T17" s="167">
        <f>зарплата!D13</f>
        <v>1393.3</v>
      </c>
      <c r="U17" s="167">
        <f>зарплата!E13</f>
        <v>1492.7</v>
      </c>
      <c r="V17" s="167">
        <f>зарплата!F13</f>
        <v>1596.9</v>
      </c>
      <c r="W17" s="167">
        <f>зарплата!D14</f>
        <v>5023.4</v>
      </c>
      <c r="X17" s="167">
        <f>зарплата!E14</f>
        <v>5488.5</v>
      </c>
      <c r="Y17" s="167">
        <f>зарплата!F14</f>
        <v>6046.3</v>
      </c>
      <c r="Z17" s="167">
        <f>зарплата!D15</f>
        <v>756.1</v>
      </c>
      <c r="AA17" s="167">
        <f>зарплата!E15</f>
        <v>829</v>
      </c>
      <c r="AB17" s="167">
        <f>зарплата!F15</f>
        <v>917.4</v>
      </c>
      <c r="AC17" s="167">
        <f>зарплата!D16</f>
        <v>441.2</v>
      </c>
      <c r="AD17" s="167">
        <f>зарплата!E16</f>
        <v>474.6</v>
      </c>
      <c r="AE17" s="167">
        <f>зарплата!F16</f>
        <v>510.6</v>
      </c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24.75" customHeight="1">
      <c r="A18" s="56" t="s">
        <v>71</v>
      </c>
      <c r="B18" s="166">
        <f>E18+H18+K18+N18+Q18+T18+W18+Z18+AC18</f>
        <v>11869.6</v>
      </c>
      <c r="C18" s="166">
        <f t="shared" si="1"/>
        <v>12566.699999999999</v>
      </c>
      <c r="D18" s="166">
        <f t="shared" si="1"/>
        <v>13320.8</v>
      </c>
      <c r="E18" s="167">
        <f>зарплата!D24</f>
        <v>7255.3</v>
      </c>
      <c r="F18" s="167">
        <f>зарплата!E24</f>
        <v>7612.1</v>
      </c>
      <c r="G18" s="167">
        <f>зарплата!F24</f>
        <v>7997.4</v>
      </c>
      <c r="H18" s="167">
        <f>зарплата!D25</f>
        <v>319.9</v>
      </c>
      <c r="I18" s="167">
        <f>зарплата!E25</f>
        <v>336</v>
      </c>
      <c r="J18" s="167">
        <f>зарплата!F25</f>
        <v>353.8</v>
      </c>
      <c r="K18" s="167">
        <f>зарплата!D26</f>
        <v>491.2</v>
      </c>
      <c r="L18" s="167">
        <f>зарплата!E26</f>
        <v>526.4</v>
      </c>
      <c r="M18" s="167">
        <f>зарплата!F26</f>
        <v>553.8</v>
      </c>
      <c r="N18" s="167">
        <f>зарплата!D27</f>
        <v>545.3</v>
      </c>
      <c r="O18" s="167">
        <f>зарплата!E27</f>
        <v>586.1</v>
      </c>
      <c r="P18" s="167">
        <f>зарплата!F27</f>
        <v>633.7</v>
      </c>
      <c r="Q18" s="167">
        <f>зарплата!D28</f>
        <v>576</v>
      </c>
      <c r="R18" s="167">
        <f>зарплата!E28</f>
        <v>617.4</v>
      </c>
      <c r="S18" s="167">
        <f>зарплата!F28</f>
        <v>663.5</v>
      </c>
      <c r="T18" s="167">
        <f>зарплата!D29</f>
        <v>801.6</v>
      </c>
      <c r="U18" s="167">
        <f>зарплата!E29</f>
        <v>855.1</v>
      </c>
      <c r="V18" s="167">
        <f>зарплата!F29</f>
        <v>912</v>
      </c>
      <c r="W18" s="167">
        <f>зарплата!D30</f>
        <v>1004.6</v>
      </c>
      <c r="X18" s="167">
        <f>зарплата!E30</f>
        <v>1080.9</v>
      </c>
      <c r="Y18" s="167">
        <f>зарплата!F30</f>
        <v>1163.6</v>
      </c>
      <c r="Z18" s="167">
        <f>зарплата!D31</f>
        <v>554.1</v>
      </c>
      <c r="AA18" s="167">
        <f>зарплата!E31</f>
        <v>609.3</v>
      </c>
      <c r="AB18" s="167">
        <f>зарплата!F31</f>
        <v>676.2</v>
      </c>
      <c r="AC18" s="167">
        <f>зарплата!D32</f>
        <v>321.6</v>
      </c>
      <c r="AD18" s="167">
        <f>зарплата!E32</f>
        <v>343.4</v>
      </c>
      <c r="AE18" s="167">
        <f>зарплата!F32</f>
        <v>366.8</v>
      </c>
      <c r="AF18" s="10"/>
      <c r="AG18" s="10"/>
      <c r="AH18" s="10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72" customFormat="1" ht="51.75" customHeight="1">
      <c r="A19" s="65" t="s">
        <v>35</v>
      </c>
      <c r="B19" s="173">
        <f>E19+H19+K19+N19+Q19+T19+W19+Z19+AC19</f>
        <v>95622</v>
      </c>
      <c r="C19" s="173">
        <f t="shared" si="1"/>
        <v>96489</v>
      </c>
      <c r="D19" s="173">
        <f t="shared" si="1"/>
        <v>97156</v>
      </c>
      <c r="E19" s="174">
        <f>числен!D8</f>
        <v>50472</v>
      </c>
      <c r="F19" s="174">
        <f>числен!E8</f>
        <v>50744</v>
      </c>
      <c r="G19" s="174">
        <f>числен!F8</f>
        <v>50806</v>
      </c>
      <c r="H19" s="174">
        <f>числен!D9</f>
        <v>2371</v>
      </c>
      <c r="I19" s="174">
        <f>числен!E9</f>
        <v>2378</v>
      </c>
      <c r="J19" s="174">
        <f>числен!F9</f>
        <v>2386</v>
      </c>
      <c r="K19" s="174">
        <f>числен!D10</f>
        <v>5245</v>
      </c>
      <c r="L19" s="174">
        <f>числен!E10</f>
        <v>5249</v>
      </c>
      <c r="M19" s="174">
        <f>числен!F10</f>
        <v>5258</v>
      </c>
      <c r="N19" s="174">
        <f>числен!D11</f>
        <v>4056</v>
      </c>
      <c r="O19" s="174">
        <f>числен!E11</f>
        <v>4092</v>
      </c>
      <c r="P19" s="174">
        <f>числен!F11</f>
        <v>4152</v>
      </c>
      <c r="Q19" s="174">
        <f>числен!D12</f>
        <v>4363</v>
      </c>
      <c r="R19" s="174">
        <f>числен!E12</f>
        <v>4387</v>
      </c>
      <c r="S19" s="174">
        <f>числен!F12</f>
        <v>4416</v>
      </c>
      <c r="T19" s="174">
        <f>числен!D13</f>
        <v>7079</v>
      </c>
      <c r="U19" s="174">
        <f>числен!E13</f>
        <v>7124</v>
      </c>
      <c r="V19" s="174">
        <f>числен!F13</f>
        <v>7148</v>
      </c>
      <c r="W19" s="174">
        <f>числен!D14</f>
        <v>16074</v>
      </c>
      <c r="X19" s="174">
        <f>числен!E14</f>
        <v>16519</v>
      </c>
      <c r="Y19" s="174">
        <f>числен!F14</f>
        <v>16958</v>
      </c>
      <c r="Z19" s="174">
        <f>числен!D15</f>
        <v>3510</v>
      </c>
      <c r="AA19" s="174">
        <f>числен!E15</f>
        <v>3544</v>
      </c>
      <c r="AB19" s="174">
        <f>числен!F15</f>
        <v>3580</v>
      </c>
      <c r="AC19" s="174">
        <f>числен!D16</f>
        <v>2452</v>
      </c>
      <c r="AD19" s="174">
        <f>числен!E16</f>
        <v>2452</v>
      </c>
      <c r="AE19" s="174">
        <f>числен!F16</f>
        <v>2452</v>
      </c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72" customFormat="1" ht="23.25" customHeight="1">
      <c r="A20" s="56" t="s">
        <v>72</v>
      </c>
      <c r="B20" s="173">
        <f>E20+H20+K20+N20+Q20+T20+W20+Z20+AC20</f>
        <v>45071</v>
      </c>
      <c r="C20" s="173">
        <f t="shared" si="1"/>
        <v>45061</v>
      </c>
      <c r="D20" s="173">
        <f t="shared" si="1"/>
        <v>45119</v>
      </c>
      <c r="E20" s="174">
        <f>числен!D24</f>
        <v>24509</v>
      </c>
      <c r="F20" s="174">
        <f>числен!E24</f>
        <v>24509</v>
      </c>
      <c r="G20" s="174">
        <f>числен!F24</f>
        <v>24509</v>
      </c>
      <c r="H20" s="174">
        <f>числен!D25</f>
        <v>1301</v>
      </c>
      <c r="I20" s="174">
        <f>числен!E25</f>
        <v>1301</v>
      </c>
      <c r="J20" s="174">
        <f>числен!F25</f>
        <v>1301</v>
      </c>
      <c r="K20" s="174">
        <f>числен!D26</f>
        <v>2145</v>
      </c>
      <c r="L20" s="174">
        <f>числен!E26</f>
        <v>2145</v>
      </c>
      <c r="M20" s="174">
        <f>числен!F26</f>
        <v>2145</v>
      </c>
      <c r="N20" s="174">
        <f>числен!D27</f>
        <v>2745</v>
      </c>
      <c r="O20" s="174">
        <f>числен!E27</f>
        <v>2753</v>
      </c>
      <c r="P20" s="174">
        <f>числен!F27</f>
        <v>2763</v>
      </c>
      <c r="Q20" s="174">
        <f>числен!D28</f>
        <v>2605</v>
      </c>
      <c r="R20" s="174">
        <f>числен!E28</f>
        <v>2605</v>
      </c>
      <c r="S20" s="174">
        <f>числен!F28</f>
        <v>2605</v>
      </c>
      <c r="T20" s="174">
        <f>числен!D29</f>
        <v>3855</v>
      </c>
      <c r="U20" s="174">
        <f>числен!E29</f>
        <v>3800</v>
      </c>
      <c r="V20" s="174">
        <f>числен!F29</f>
        <v>3800</v>
      </c>
      <c r="W20" s="174">
        <f>числен!D30</f>
        <v>4041</v>
      </c>
      <c r="X20" s="174">
        <f>числен!E30</f>
        <v>4065</v>
      </c>
      <c r="Y20" s="174">
        <f>числен!F30</f>
        <v>4102</v>
      </c>
      <c r="Z20" s="174">
        <f>числен!D31</f>
        <v>2195</v>
      </c>
      <c r="AA20" s="174">
        <f>числен!E31</f>
        <v>2208</v>
      </c>
      <c r="AB20" s="174">
        <f>числен!F31</f>
        <v>2219</v>
      </c>
      <c r="AC20" s="174">
        <f>числен!D32</f>
        <v>1675</v>
      </c>
      <c r="AD20" s="174">
        <f>числен!E32</f>
        <v>1675</v>
      </c>
      <c r="AE20" s="174">
        <f>числен!F32</f>
        <v>1675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86" customFormat="1" ht="24" customHeight="1">
      <c r="A21" s="58" t="s">
        <v>21</v>
      </c>
      <c r="B21" s="166">
        <f t="shared" si="0"/>
        <v>9392.8</v>
      </c>
      <c r="C21" s="166">
        <f t="shared" si="0"/>
        <v>9923.699999999999</v>
      </c>
      <c r="D21" s="166">
        <f t="shared" si="0"/>
        <v>10513</v>
      </c>
      <c r="E21" s="167">
        <f>прибыль!D8</f>
        <v>3695.2</v>
      </c>
      <c r="F21" s="167">
        <f>прибыль!E8</f>
        <v>3868.9</v>
      </c>
      <c r="G21" s="167">
        <f>прибыль!F8</f>
        <v>4035.3</v>
      </c>
      <c r="H21" s="167">
        <f>прибыль!D9</f>
        <v>27</v>
      </c>
      <c r="I21" s="167">
        <f>прибыль!E9</f>
        <v>28.2</v>
      </c>
      <c r="J21" s="167">
        <f>прибыль!F9</f>
        <v>29.4</v>
      </c>
      <c r="K21" s="167">
        <f>прибыль!D10</f>
        <v>208.8</v>
      </c>
      <c r="L21" s="167">
        <f>прибыль!E10</f>
        <v>210.2</v>
      </c>
      <c r="M21" s="167">
        <f>прибыль!F10</f>
        <v>212.6</v>
      </c>
      <c r="N21" s="167">
        <f>прибыль!D11</f>
        <v>32.3</v>
      </c>
      <c r="O21" s="167">
        <f>прибыль!E11</f>
        <v>33.8</v>
      </c>
      <c r="P21" s="167">
        <f>прибыль!F11</f>
        <v>35.2</v>
      </c>
      <c r="Q21" s="167">
        <f>прибыль!D12</f>
        <v>55.5</v>
      </c>
      <c r="R21" s="167">
        <f>прибыль!E12</f>
        <v>56.4</v>
      </c>
      <c r="S21" s="167">
        <f>прибыль!F12</f>
        <v>57</v>
      </c>
      <c r="T21" s="167">
        <f>прибыль!D13</f>
        <v>1367.7</v>
      </c>
      <c r="U21" s="167">
        <f>прибыль!E13</f>
        <v>1464.8</v>
      </c>
      <c r="V21" s="167">
        <f>прибыль!F13</f>
        <v>1569.6</v>
      </c>
      <c r="W21" s="167">
        <f>прибыль!D14</f>
        <v>3849</v>
      </c>
      <c r="X21" s="167">
        <f>прибыль!E14</f>
        <v>4099.2</v>
      </c>
      <c r="Y21" s="167">
        <f>прибыль!F14</f>
        <v>4406.8</v>
      </c>
      <c r="Z21" s="167">
        <f>прибыль!D15</f>
        <v>146.4</v>
      </c>
      <c r="AA21" s="167">
        <f>прибыль!E15</f>
        <v>150.8</v>
      </c>
      <c r="AB21" s="167">
        <f>прибыль!F15</f>
        <v>155.3</v>
      </c>
      <c r="AC21" s="167">
        <f>прибыль!D16</f>
        <v>10.9</v>
      </c>
      <c r="AD21" s="167">
        <f>прибыль!E16</f>
        <v>11.4</v>
      </c>
      <c r="AE21" s="168">
        <f>прибыль!F16</f>
        <v>11.8</v>
      </c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31" s="81" customFormat="1" ht="25.5" customHeight="1">
      <c r="A22" s="66" t="s">
        <v>17</v>
      </c>
      <c r="B22" s="175">
        <f t="shared" si="0"/>
        <v>62690.7</v>
      </c>
      <c r="C22" s="175">
        <f t="shared" si="0"/>
        <v>64880.5</v>
      </c>
      <c r="D22" s="175">
        <f t="shared" si="0"/>
        <v>66714.2</v>
      </c>
      <c r="E22" s="168">
        <f>фонды!D8</f>
        <v>25397.6</v>
      </c>
      <c r="F22" s="168">
        <f>фонды!E8</f>
        <v>27734.1</v>
      </c>
      <c r="G22" s="168">
        <f>фонды!F8</f>
        <v>29680.8</v>
      </c>
      <c r="H22" s="168">
        <f>фонды!D9</f>
        <v>775.3</v>
      </c>
      <c r="I22" s="168">
        <f>фонды!E9</f>
        <v>782.9</v>
      </c>
      <c r="J22" s="168">
        <f>фонды!F9</f>
        <v>788.4</v>
      </c>
      <c r="K22" s="168">
        <f>фонды!D12</f>
        <v>2128.1</v>
      </c>
      <c r="L22" s="168">
        <f>фонды!E12</f>
        <v>2153.6</v>
      </c>
      <c r="M22" s="168">
        <f>фонды!F12</f>
        <v>2186</v>
      </c>
      <c r="N22" s="168">
        <f>фонды!D13</f>
        <v>4265.6</v>
      </c>
      <c r="O22" s="168">
        <f>фонды!E13</f>
        <v>3587.8</v>
      </c>
      <c r="P22" s="168">
        <f>фонды!F13</f>
        <v>3064.8</v>
      </c>
      <c r="Q22" s="168">
        <f>фонды!D15</f>
        <v>1463.5</v>
      </c>
      <c r="R22" s="168">
        <f>фонды!E15</f>
        <v>1498.5</v>
      </c>
      <c r="S22" s="168">
        <f>фонды!F15</f>
        <v>1568.1</v>
      </c>
      <c r="T22" s="168">
        <f>фонды!D16</f>
        <v>4241</v>
      </c>
      <c r="U22" s="168">
        <f>фонды!E16</f>
        <v>4244</v>
      </c>
      <c r="V22" s="168">
        <f>фонды!F16</f>
        <v>4257.6</v>
      </c>
      <c r="W22" s="168">
        <f>фонды!D17</f>
        <v>19058.1</v>
      </c>
      <c r="X22" s="168">
        <f>фонды!E17</f>
        <v>19503.1</v>
      </c>
      <c r="Y22" s="168">
        <f>фонды!F17</f>
        <v>19764</v>
      </c>
      <c r="Z22" s="168">
        <f>фонды!D18</f>
        <v>4208.3</v>
      </c>
      <c r="AA22" s="168">
        <f>фонды!E18</f>
        <v>4173.7</v>
      </c>
      <c r="AB22" s="168">
        <f>фонды!F18</f>
        <v>4156</v>
      </c>
      <c r="AC22" s="168">
        <f>фонды!D20</f>
        <v>1153.2</v>
      </c>
      <c r="AD22" s="176">
        <f>фонды!E20</f>
        <v>1202.8</v>
      </c>
      <c r="AE22" s="168">
        <f>фонды!F20</f>
        <v>1248.5</v>
      </c>
    </row>
    <row r="23" spans="1:256" s="74" customFormat="1" ht="77.25" customHeight="1">
      <c r="A23" s="57" t="s">
        <v>86</v>
      </c>
      <c r="B23" s="166">
        <f>E23+H23+K23+N23+Q23+T23+W23+Z23+AC23</f>
        <v>0</v>
      </c>
      <c r="C23" s="166">
        <f>F23+I23+L23+O23+R23+U23+X23+AA23+AD23</f>
        <v>0</v>
      </c>
      <c r="D23" s="166">
        <f>G23+J23+M23+P23+S23+V23+Y23+AB23+AE23</f>
        <v>5320</v>
      </c>
      <c r="E23" s="167"/>
      <c r="F23" s="167"/>
      <c r="G23" s="167">
        <f>'инвест.фонды'!F8</f>
        <v>900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>
        <f>'инвест.фонды'!F14</f>
        <v>4420</v>
      </c>
      <c r="Z23" s="167"/>
      <c r="AA23" s="167"/>
      <c r="AB23" s="167"/>
      <c r="AC23" s="167"/>
      <c r="AD23" s="167"/>
      <c r="AE23" s="167"/>
      <c r="AG23" s="10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31" s="46" customFormat="1" ht="16.5" customHeight="1">
      <c r="A24" s="196" t="s">
        <v>163</v>
      </c>
      <c r="B24" s="197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43"/>
      <c r="O24" s="43"/>
      <c r="P24" s="43"/>
      <c r="Q24" s="44"/>
      <c r="R24" s="44"/>
      <c r="S24" s="44"/>
      <c r="T24" s="44"/>
      <c r="U24" s="44"/>
      <c r="V24" s="44"/>
      <c r="W24" s="45"/>
      <c r="X24" s="45"/>
      <c r="Y24" s="45"/>
      <c r="Z24" s="45"/>
      <c r="AA24" s="45"/>
      <c r="AB24" s="45"/>
      <c r="AC24" s="45"/>
      <c r="AD24" s="45"/>
      <c r="AE24" s="45"/>
    </row>
  </sheetData>
  <sheetProtection/>
  <mergeCells count="13">
    <mergeCell ref="AC2:AE2"/>
    <mergeCell ref="A1:AE1"/>
    <mergeCell ref="B2:D2"/>
    <mergeCell ref="E2:G2"/>
    <mergeCell ref="H2:J2"/>
    <mergeCell ref="K2:M2"/>
    <mergeCell ref="N2:P2"/>
    <mergeCell ref="Q2:S2"/>
    <mergeCell ref="A2:A3"/>
    <mergeCell ref="A24:M24"/>
    <mergeCell ref="T2:V2"/>
    <mergeCell ref="W2:Y2"/>
    <mergeCell ref="Z2:AB2"/>
  </mergeCells>
  <printOptions/>
  <pageMargins left="0.5905511811023623" right="0.3937007874015748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pane ySplit="6" topLeftCell="BM32" activePane="bottomLeft" state="frozen"/>
      <selection pane="topLeft" activeCell="A1" sqref="A1"/>
      <selection pane="bottomLeft" activeCell="A32" sqref="A32"/>
    </sheetView>
  </sheetViews>
  <sheetFormatPr defaultColWidth="9.00390625" defaultRowHeight="12.75"/>
  <cols>
    <col min="1" max="1" width="34.75390625" style="12" customWidth="1"/>
    <col min="2" max="2" width="11.875" style="12" customWidth="1"/>
    <col min="3" max="4" width="11.75390625" style="12" customWidth="1"/>
    <col min="5" max="5" width="11.875" style="12" customWidth="1"/>
    <col min="6" max="6" width="11.75390625" style="12" customWidth="1"/>
    <col min="7" max="16384" width="9.125" style="12" customWidth="1"/>
  </cols>
  <sheetData>
    <row r="1" spans="1:8" ht="79.5" customHeight="1">
      <c r="A1" s="217" t="s">
        <v>94</v>
      </c>
      <c r="B1" s="217"/>
      <c r="C1" s="218"/>
      <c r="D1" s="218"/>
      <c r="E1" s="218"/>
      <c r="F1" s="218"/>
      <c r="G1" s="13"/>
      <c r="H1" s="13"/>
    </row>
    <row r="2" spans="1:6" ht="40.5" customHeight="1">
      <c r="A2" s="27"/>
      <c r="B2" s="27"/>
      <c r="C2" s="27"/>
      <c r="D2" s="27"/>
      <c r="E2" s="216" t="s">
        <v>39</v>
      </c>
      <c r="F2" s="216"/>
    </row>
    <row r="3" spans="1:9" s="15" customFormat="1" ht="16.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5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22.5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52.5" customHeight="1">
      <c r="A6" s="53" t="s">
        <v>16</v>
      </c>
      <c r="B6" s="84">
        <f>SUM(B8:B16)</f>
        <v>16231.699999999999</v>
      </c>
      <c r="C6" s="84">
        <f>SUM(C8:C16)</f>
        <v>17014.6</v>
      </c>
      <c r="D6" s="84">
        <f>SUM(D8:D16)</f>
        <v>17967</v>
      </c>
      <c r="E6" s="84">
        <f>SUM(E8:E16)</f>
        <v>18818.7</v>
      </c>
      <c r="F6" s="84">
        <f>SUM(F8:F16)</f>
        <v>20000.600000000002</v>
      </c>
    </row>
    <row r="7" spans="1:6" ht="32.25" customHeight="1">
      <c r="A7" s="213" t="s">
        <v>38</v>
      </c>
      <c r="B7" s="214"/>
      <c r="C7" s="215"/>
      <c r="D7" s="28"/>
      <c r="E7" s="28"/>
      <c r="F7" s="28"/>
    </row>
    <row r="8" spans="1:6" ht="25.5" customHeight="1">
      <c r="A8" s="25" t="s">
        <v>46</v>
      </c>
      <c r="B8" s="104">
        <v>1045.5</v>
      </c>
      <c r="C8" s="104">
        <v>1127.8</v>
      </c>
      <c r="D8" s="104">
        <v>1193.7</v>
      </c>
      <c r="E8" s="104">
        <v>1251.5</v>
      </c>
      <c r="F8" s="104">
        <v>1329.7</v>
      </c>
    </row>
    <row r="9" spans="1:6" ht="22.5" customHeight="1">
      <c r="A9" s="25" t="s">
        <v>47</v>
      </c>
      <c r="B9" s="104">
        <v>96</v>
      </c>
      <c r="C9" s="104">
        <v>112.8</v>
      </c>
      <c r="D9" s="104">
        <v>119.7</v>
      </c>
      <c r="E9" s="104">
        <v>125.5</v>
      </c>
      <c r="F9" s="104">
        <v>132.5</v>
      </c>
    </row>
    <row r="10" spans="1:9" s="18" customFormat="1" ht="23.25" customHeight="1">
      <c r="A10" s="26" t="s">
        <v>48</v>
      </c>
      <c r="B10" s="104">
        <v>3563.3</v>
      </c>
      <c r="C10" s="104">
        <v>3821.3</v>
      </c>
      <c r="D10" s="104">
        <v>4008.7</v>
      </c>
      <c r="E10" s="104">
        <v>4184.3</v>
      </c>
      <c r="F10" s="104">
        <v>4438.4</v>
      </c>
      <c r="G10" s="17"/>
      <c r="H10" s="17"/>
      <c r="I10" s="17"/>
    </row>
    <row r="11" spans="1:9" s="19" customFormat="1" ht="22.5" customHeight="1">
      <c r="A11" s="26" t="s">
        <v>49</v>
      </c>
      <c r="B11" s="104">
        <v>2073.5</v>
      </c>
      <c r="C11" s="104">
        <v>2240.2</v>
      </c>
      <c r="D11" s="104">
        <v>2359.5</v>
      </c>
      <c r="E11" s="104">
        <v>2473.7</v>
      </c>
      <c r="F11" s="104">
        <v>2628.4</v>
      </c>
      <c r="G11" s="17"/>
      <c r="H11" s="17"/>
      <c r="I11" s="17"/>
    </row>
    <row r="12" spans="1:9" s="20" customFormat="1" ht="23.25" customHeight="1">
      <c r="A12" s="26" t="s">
        <v>50</v>
      </c>
      <c r="B12" s="104">
        <v>2789.5</v>
      </c>
      <c r="C12" s="104">
        <v>2978.7</v>
      </c>
      <c r="D12" s="104">
        <v>3158.4</v>
      </c>
      <c r="E12" s="104">
        <v>3309</v>
      </c>
      <c r="F12" s="104">
        <v>3518.1</v>
      </c>
      <c r="G12" s="17"/>
      <c r="H12" s="17"/>
      <c r="I12" s="17"/>
    </row>
    <row r="13" spans="1:6" ht="24" customHeight="1">
      <c r="A13" s="25" t="s">
        <v>51</v>
      </c>
      <c r="B13" s="104">
        <v>1303.4</v>
      </c>
      <c r="C13" s="104">
        <v>1250</v>
      </c>
      <c r="D13" s="104">
        <v>1327</v>
      </c>
      <c r="E13" s="104">
        <v>1398</v>
      </c>
      <c r="F13" s="104">
        <v>1497.1</v>
      </c>
    </row>
    <row r="14" spans="1:6" ht="24.75" customHeight="1">
      <c r="A14" s="25" t="s">
        <v>52</v>
      </c>
      <c r="B14" s="104">
        <v>787.6</v>
      </c>
      <c r="C14" s="104">
        <v>737.8</v>
      </c>
      <c r="D14" s="104">
        <v>779.4</v>
      </c>
      <c r="E14" s="104">
        <v>819.6</v>
      </c>
      <c r="F14" s="104">
        <v>875.9</v>
      </c>
    </row>
    <row r="15" spans="1:6" ht="24" customHeight="1">
      <c r="A15" s="25" t="s">
        <v>53</v>
      </c>
      <c r="B15" s="104">
        <v>2066</v>
      </c>
      <c r="C15" s="104">
        <v>2070</v>
      </c>
      <c r="D15" s="104">
        <v>2188.1</v>
      </c>
      <c r="E15" s="104">
        <v>2287.6</v>
      </c>
      <c r="F15" s="104">
        <v>2425.3</v>
      </c>
    </row>
    <row r="16" spans="1:6" ht="24.75" customHeight="1">
      <c r="A16" s="25" t="s">
        <v>54</v>
      </c>
      <c r="B16" s="104">
        <v>2506.9</v>
      </c>
      <c r="C16" s="104">
        <v>2676</v>
      </c>
      <c r="D16" s="104">
        <v>2832.5</v>
      </c>
      <c r="E16" s="104">
        <v>2969.5</v>
      </c>
      <c r="F16" s="104">
        <v>3155.2</v>
      </c>
    </row>
    <row r="31" ht="186.75" customHeight="1"/>
    <row r="32" spans="1:3" ht="48" customHeight="1">
      <c r="A32" s="184" t="s">
        <v>164</v>
      </c>
      <c r="B32"/>
      <c r="C32"/>
    </row>
    <row r="33" spans="1:2" ht="12.75">
      <c r="A33" s="3" t="s">
        <v>152</v>
      </c>
      <c r="B33" s="3"/>
    </row>
  </sheetData>
  <mergeCells count="7"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="90" zoomScaleNormal="90" zoomScaleSheetLayoutView="75" workbookViewId="0" topLeftCell="A1">
      <pane ySplit="6" topLeftCell="BM46" activePane="bottomLeft" state="frozen"/>
      <selection pane="topLeft" activeCell="A1" sqref="A1"/>
      <selection pane="bottomLeft" activeCell="C63" sqref="C63"/>
    </sheetView>
  </sheetViews>
  <sheetFormatPr defaultColWidth="9.00390625" defaultRowHeight="12.75"/>
  <cols>
    <col min="1" max="1" width="40.75390625" style="0" customWidth="1"/>
    <col min="2" max="3" width="12.75390625" style="0" customWidth="1"/>
    <col min="4" max="4" width="13.00390625" style="0" customWidth="1"/>
    <col min="5" max="5" width="13.125" style="0" customWidth="1"/>
    <col min="6" max="6" width="11.75390625" style="0" customWidth="1"/>
    <col min="7" max="7" width="9.25390625" style="0" customWidth="1"/>
  </cols>
  <sheetData>
    <row r="1" spans="1:7" ht="15" customHeight="1">
      <c r="A1" s="224" t="s">
        <v>141</v>
      </c>
      <c r="B1" s="224"/>
      <c r="C1" s="224"/>
      <c r="D1" s="224"/>
      <c r="E1" s="224"/>
      <c r="F1" s="224"/>
      <c r="G1" s="224"/>
    </row>
    <row r="2" spans="1:7" ht="42" customHeight="1">
      <c r="A2" s="224"/>
      <c r="B2" s="224"/>
      <c r="C2" s="224"/>
      <c r="D2" s="224"/>
      <c r="E2" s="224"/>
      <c r="F2" s="224"/>
      <c r="G2" s="224"/>
    </row>
    <row r="3" spans="1:7" ht="12" customHeight="1">
      <c r="A3" s="7"/>
      <c r="B3" s="7"/>
      <c r="C3" s="7"/>
      <c r="D3" s="7"/>
      <c r="E3" s="7"/>
      <c r="F3" s="7"/>
      <c r="G3" s="7"/>
    </row>
    <row r="4" spans="1:7" ht="11.25" customHeight="1">
      <c r="A4" s="219" t="s">
        <v>123</v>
      </c>
      <c r="B4" s="225" t="s">
        <v>18</v>
      </c>
      <c r="C4" s="228" t="s">
        <v>66</v>
      </c>
      <c r="D4" s="228" t="s">
        <v>42</v>
      </c>
      <c r="E4" s="208" t="s">
        <v>36</v>
      </c>
      <c r="F4" s="208"/>
      <c r="G4" s="230"/>
    </row>
    <row r="5" spans="1:7" ht="12.75" customHeight="1">
      <c r="A5" s="220"/>
      <c r="B5" s="226"/>
      <c r="C5" s="229"/>
      <c r="D5" s="229"/>
      <c r="E5" s="231"/>
      <c r="F5" s="231"/>
      <c r="G5" s="232"/>
    </row>
    <row r="6" spans="1:7" ht="15.75">
      <c r="A6" s="221"/>
      <c r="B6" s="227"/>
      <c r="C6" s="37" t="s">
        <v>40</v>
      </c>
      <c r="D6" s="37" t="s">
        <v>45</v>
      </c>
      <c r="E6" s="36" t="s">
        <v>64</v>
      </c>
      <c r="F6" s="38" t="s">
        <v>65</v>
      </c>
      <c r="G6" s="38" t="s">
        <v>67</v>
      </c>
    </row>
    <row r="7" spans="1:7" ht="23.25" customHeight="1">
      <c r="A7" s="23" t="s">
        <v>33</v>
      </c>
      <c r="B7" s="40" t="s">
        <v>19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s="122" customFormat="1" ht="15">
      <c r="A8" s="119" t="s">
        <v>12</v>
      </c>
      <c r="B8" s="127"/>
      <c r="C8" s="128">
        <v>0</v>
      </c>
      <c r="D8" s="128">
        <v>0</v>
      </c>
      <c r="E8" s="128">
        <v>0</v>
      </c>
      <c r="F8" s="128">
        <v>0</v>
      </c>
      <c r="G8" s="128">
        <v>0</v>
      </c>
    </row>
    <row r="9" spans="1:7" ht="34.5" customHeight="1">
      <c r="A9" s="21" t="s">
        <v>10</v>
      </c>
      <c r="B9" s="40" t="s">
        <v>19</v>
      </c>
      <c r="C9" s="75">
        <f>C10</f>
        <v>98.38000000000001</v>
      </c>
      <c r="D9" s="75">
        <f>D10</f>
        <v>165.92</v>
      </c>
      <c r="E9" s="77">
        <f>E10</f>
        <v>172.27</v>
      </c>
      <c r="F9" s="77">
        <f>F10</f>
        <v>189.93</v>
      </c>
      <c r="G9" s="77">
        <f>G10</f>
        <v>209.39</v>
      </c>
    </row>
    <row r="10" spans="1:7" s="122" customFormat="1" ht="17.25" customHeight="1">
      <c r="A10" s="119" t="s">
        <v>11</v>
      </c>
      <c r="B10" s="120"/>
      <c r="C10" s="121">
        <f>C11+C12</f>
        <v>98.38000000000001</v>
      </c>
      <c r="D10" s="121">
        <f>D11+D12</f>
        <v>165.92</v>
      </c>
      <c r="E10" s="121">
        <f>E11+E12</f>
        <v>172.27</v>
      </c>
      <c r="F10" s="121">
        <f>F11+F12</f>
        <v>189.93</v>
      </c>
      <c r="G10" s="121">
        <f>G11+G12</f>
        <v>209.39</v>
      </c>
    </row>
    <row r="11" spans="1:7" s="122" customFormat="1" ht="15">
      <c r="A11" s="123" t="s">
        <v>131</v>
      </c>
      <c r="B11" s="124"/>
      <c r="C11" s="125">
        <v>96.12</v>
      </c>
      <c r="D11" s="125">
        <v>165.92</v>
      </c>
      <c r="E11" s="125">
        <v>172.27</v>
      </c>
      <c r="F11" s="125">
        <v>189.93</v>
      </c>
      <c r="G11" s="125">
        <v>209.39</v>
      </c>
    </row>
    <row r="12" spans="1:7" s="122" customFormat="1" ht="15">
      <c r="A12" s="126" t="s">
        <v>132</v>
      </c>
      <c r="B12" s="124"/>
      <c r="C12" s="125">
        <v>2.26</v>
      </c>
      <c r="D12" s="125"/>
      <c r="E12" s="125"/>
      <c r="F12" s="125"/>
      <c r="G12" s="125"/>
    </row>
    <row r="13" spans="1:7" ht="36.75" customHeight="1">
      <c r="A13" s="22" t="s">
        <v>55</v>
      </c>
      <c r="B13" s="40" t="s">
        <v>19</v>
      </c>
      <c r="C13" s="75">
        <f>C14+C16</f>
        <v>3047.8500000000004</v>
      </c>
      <c r="D13" s="75">
        <f>D14+D16</f>
        <v>2568.44</v>
      </c>
      <c r="E13" s="75">
        <f>E14+E16</f>
        <v>2578.83</v>
      </c>
      <c r="F13" s="75">
        <f>F14+F16</f>
        <v>2592.63</v>
      </c>
      <c r="G13" s="75">
        <f>G14+G16</f>
        <v>2658.83</v>
      </c>
    </row>
    <row r="14" spans="1:7" s="122" customFormat="1" ht="16.5" customHeight="1">
      <c r="A14" s="119" t="s">
        <v>11</v>
      </c>
      <c r="B14" s="120"/>
      <c r="C14" s="121">
        <f>C15</f>
        <v>2486.63</v>
      </c>
      <c r="D14" s="121">
        <f>D15</f>
        <v>1989.44</v>
      </c>
      <c r="E14" s="121">
        <f>E15</f>
        <v>1991.03</v>
      </c>
      <c r="F14" s="121">
        <f>F15</f>
        <v>1992.63</v>
      </c>
      <c r="G14" s="121">
        <f>G15</f>
        <v>2036.43</v>
      </c>
    </row>
    <row r="15" spans="1:7" s="122" customFormat="1" ht="15">
      <c r="A15" s="123" t="s">
        <v>132</v>
      </c>
      <c r="B15" s="129"/>
      <c r="C15" s="125">
        <v>2486.63</v>
      </c>
      <c r="D15" s="130">
        <v>1989.44</v>
      </c>
      <c r="E15" s="130">
        <v>1991.03</v>
      </c>
      <c r="F15" s="130">
        <v>1992.63</v>
      </c>
      <c r="G15" s="130">
        <v>2036.43</v>
      </c>
    </row>
    <row r="16" spans="1:7" s="122" customFormat="1" ht="18" customHeight="1">
      <c r="A16" s="119" t="s">
        <v>12</v>
      </c>
      <c r="B16" s="120"/>
      <c r="C16" s="121">
        <f>C17+C18</f>
        <v>561.22</v>
      </c>
      <c r="D16" s="121">
        <f>D17+D18</f>
        <v>579</v>
      </c>
      <c r="E16" s="121">
        <f>E17+E18</f>
        <v>587.8</v>
      </c>
      <c r="F16" s="121">
        <f>F17+F18</f>
        <v>600</v>
      </c>
      <c r="G16" s="121">
        <f>G17+G18</f>
        <v>622.4</v>
      </c>
    </row>
    <row r="17" spans="1:7" s="122" customFormat="1" ht="15">
      <c r="A17" s="123" t="s">
        <v>133</v>
      </c>
      <c r="B17" s="129"/>
      <c r="C17" s="125">
        <v>387.78</v>
      </c>
      <c r="D17" s="130">
        <v>402</v>
      </c>
      <c r="E17" s="130">
        <v>406.8</v>
      </c>
      <c r="F17" s="130">
        <v>416.6</v>
      </c>
      <c r="G17" s="130">
        <v>436</v>
      </c>
    </row>
    <row r="18" spans="1:7" s="122" customFormat="1" ht="15">
      <c r="A18" s="132" t="s">
        <v>134</v>
      </c>
      <c r="B18" s="140"/>
      <c r="C18" s="141">
        <v>173.44</v>
      </c>
      <c r="D18" s="136">
        <v>177</v>
      </c>
      <c r="E18" s="136">
        <v>181</v>
      </c>
      <c r="F18" s="136">
        <v>183.4</v>
      </c>
      <c r="G18" s="136">
        <v>186.4</v>
      </c>
    </row>
    <row r="19" spans="1:7" ht="29.25" customHeight="1">
      <c r="A19" s="22" t="s">
        <v>135</v>
      </c>
      <c r="B19" s="30" t="s">
        <v>60</v>
      </c>
      <c r="C19" s="78">
        <f>C20+C22</f>
        <v>2853.4500000000003</v>
      </c>
      <c r="D19" s="78">
        <f>D20+D22</f>
        <v>2387.44</v>
      </c>
      <c r="E19" s="78">
        <f>E20+E22</f>
        <v>2395.78</v>
      </c>
      <c r="F19" s="78">
        <f>F20+F22</f>
        <v>2407.12</v>
      </c>
      <c r="G19" s="78">
        <f>G20+G22</f>
        <v>2469.27</v>
      </c>
    </row>
    <row r="20" spans="1:7" s="122" customFormat="1" ht="16.5" customHeight="1">
      <c r="A20" s="119" t="s">
        <v>11</v>
      </c>
      <c r="B20" s="124"/>
      <c r="C20" s="121">
        <f>C21</f>
        <v>2401.63</v>
      </c>
      <c r="D20" s="121">
        <f>D21</f>
        <v>1921.44</v>
      </c>
      <c r="E20" s="121">
        <f>E21</f>
        <v>1922.98</v>
      </c>
      <c r="F20" s="121">
        <f>F21</f>
        <v>1924.52</v>
      </c>
      <c r="G20" s="121">
        <f>G21</f>
        <v>1968.27</v>
      </c>
    </row>
    <row r="21" spans="1:7" s="122" customFormat="1" ht="15">
      <c r="A21" s="123" t="s">
        <v>132</v>
      </c>
      <c r="B21" s="129"/>
      <c r="C21" s="125">
        <v>2401.63</v>
      </c>
      <c r="D21" s="130">
        <v>1921.44</v>
      </c>
      <c r="E21" s="130">
        <v>1922.98</v>
      </c>
      <c r="F21" s="130">
        <v>1924.52</v>
      </c>
      <c r="G21" s="130">
        <v>1968.27</v>
      </c>
    </row>
    <row r="22" spans="1:7" s="122" customFormat="1" ht="15.75" customHeight="1">
      <c r="A22" s="119" t="s">
        <v>12</v>
      </c>
      <c r="B22" s="120"/>
      <c r="C22" s="121">
        <f>C23+C24</f>
        <v>451.82000000000005</v>
      </c>
      <c r="D22" s="121">
        <f>D23+D24</f>
        <v>466</v>
      </c>
      <c r="E22" s="121">
        <f>E23+E24</f>
        <v>472.8</v>
      </c>
      <c r="F22" s="121">
        <f>F23+F24</f>
        <v>482.6</v>
      </c>
      <c r="G22" s="121">
        <f>G23+G24</f>
        <v>501</v>
      </c>
    </row>
    <row r="23" spans="1:7" s="122" customFormat="1" ht="15">
      <c r="A23" s="123" t="s">
        <v>133</v>
      </c>
      <c r="B23" s="131"/>
      <c r="C23" s="125">
        <v>366.6</v>
      </c>
      <c r="D23" s="130">
        <v>379</v>
      </c>
      <c r="E23" s="130">
        <v>382.8</v>
      </c>
      <c r="F23" s="130">
        <v>390.6</v>
      </c>
      <c r="G23" s="130">
        <v>406</v>
      </c>
    </row>
    <row r="24" spans="1:7" s="122" customFormat="1" ht="15">
      <c r="A24" s="132" t="s">
        <v>134</v>
      </c>
      <c r="B24" s="133"/>
      <c r="C24" s="134">
        <v>85.22</v>
      </c>
      <c r="D24" s="135">
        <v>87</v>
      </c>
      <c r="E24" s="136">
        <v>90</v>
      </c>
      <c r="F24" s="136">
        <v>92</v>
      </c>
      <c r="G24" s="136">
        <v>95</v>
      </c>
    </row>
    <row r="25" spans="1:7" ht="28.5" customHeight="1">
      <c r="A25" s="24" t="s">
        <v>136</v>
      </c>
      <c r="B25" s="30" t="s">
        <v>60</v>
      </c>
      <c r="C25" s="78">
        <f>C26+C28</f>
        <v>194.4</v>
      </c>
      <c r="D25" s="78">
        <f>D26+D28</f>
        <v>181</v>
      </c>
      <c r="E25" s="78">
        <f>E26+E28</f>
        <v>183.05</v>
      </c>
      <c r="F25" s="78">
        <f>F26+F28</f>
        <v>185.51</v>
      </c>
      <c r="G25" s="78">
        <f>G26+G28</f>
        <v>189.56</v>
      </c>
    </row>
    <row r="26" spans="1:7" s="122" customFormat="1" ht="15.75" customHeight="1">
      <c r="A26" s="119" t="s">
        <v>11</v>
      </c>
      <c r="B26" s="124"/>
      <c r="C26" s="121">
        <f>C27</f>
        <v>85</v>
      </c>
      <c r="D26" s="121">
        <f>D27</f>
        <v>68</v>
      </c>
      <c r="E26" s="121">
        <f>E27</f>
        <v>68.05</v>
      </c>
      <c r="F26" s="121">
        <f>F27</f>
        <v>68.11</v>
      </c>
      <c r="G26" s="121">
        <f>G27</f>
        <v>68.16</v>
      </c>
    </row>
    <row r="27" spans="1:7" s="122" customFormat="1" ht="15">
      <c r="A27" s="137" t="s">
        <v>132</v>
      </c>
      <c r="B27" s="129"/>
      <c r="C27" s="125">
        <v>85</v>
      </c>
      <c r="D27" s="130">
        <v>68</v>
      </c>
      <c r="E27" s="130">
        <v>68.05</v>
      </c>
      <c r="F27" s="130">
        <v>68.11</v>
      </c>
      <c r="G27" s="130">
        <v>68.16</v>
      </c>
    </row>
    <row r="28" spans="1:7" s="122" customFormat="1" ht="16.5" customHeight="1">
      <c r="A28" s="119" t="s">
        <v>12</v>
      </c>
      <c r="B28" s="124"/>
      <c r="C28" s="121">
        <f>C29+C30</f>
        <v>109.4</v>
      </c>
      <c r="D28" s="121">
        <f>D29+D30</f>
        <v>113</v>
      </c>
      <c r="E28" s="121">
        <f>E29+E30</f>
        <v>115</v>
      </c>
      <c r="F28" s="121">
        <f>F29+F30</f>
        <v>117.4</v>
      </c>
      <c r="G28" s="121">
        <f>G29+G30</f>
        <v>121.4</v>
      </c>
    </row>
    <row r="29" spans="1:7" s="122" customFormat="1" ht="15">
      <c r="A29" s="138" t="s">
        <v>133</v>
      </c>
      <c r="B29" s="129"/>
      <c r="C29" s="125">
        <v>21.18</v>
      </c>
      <c r="D29" s="130">
        <v>23</v>
      </c>
      <c r="E29" s="130">
        <v>24</v>
      </c>
      <c r="F29" s="130">
        <v>26</v>
      </c>
      <c r="G29" s="130">
        <v>30</v>
      </c>
    </row>
    <row r="30" spans="1:7" s="122" customFormat="1" ht="15">
      <c r="A30" s="139" t="s">
        <v>134</v>
      </c>
      <c r="B30" s="140"/>
      <c r="C30" s="141">
        <v>88.22</v>
      </c>
      <c r="D30" s="136">
        <v>90</v>
      </c>
      <c r="E30" s="136">
        <v>91</v>
      </c>
      <c r="F30" s="136">
        <v>91.4</v>
      </c>
      <c r="G30" s="136">
        <v>91.4</v>
      </c>
    </row>
    <row r="31" spans="1:7" ht="30" customHeight="1">
      <c r="A31" s="29" t="s">
        <v>59</v>
      </c>
      <c r="B31" s="30" t="s">
        <v>60</v>
      </c>
      <c r="C31" s="78">
        <f>C32</f>
        <v>0</v>
      </c>
      <c r="D31" s="78">
        <f>D32</f>
        <v>0</v>
      </c>
      <c r="E31" s="78">
        <f>E32</f>
        <v>0</v>
      </c>
      <c r="F31" s="78">
        <f>F32</f>
        <v>0</v>
      </c>
      <c r="G31" s="78">
        <f>G32</f>
        <v>0</v>
      </c>
    </row>
    <row r="32" spans="1:7" s="122" customFormat="1" ht="15">
      <c r="A32" s="119" t="s">
        <v>11</v>
      </c>
      <c r="B32" s="124"/>
      <c r="C32" s="121">
        <v>0</v>
      </c>
      <c r="D32" s="121">
        <v>0</v>
      </c>
      <c r="E32" s="121">
        <v>0</v>
      </c>
      <c r="F32" s="121">
        <v>0</v>
      </c>
      <c r="G32" s="121">
        <v>0</v>
      </c>
    </row>
    <row r="33" spans="1:7" s="89" customFormat="1" ht="49.5" customHeight="1">
      <c r="A33" s="21" t="s">
        <v>143</v>
      </c>
      <c r="B33" s="40" t="s">
        <v>19</v>
      </c>
      <c r="C33" s="75">
        <f>C34+C36</f>
        <v>7.83</v>
      </c>
      <c r="D33" s="75">
        <f>D34+D36</f>
        <v>3</v>
      </c>
      <c r="E33" s="75">
        <f>E34+E36</f>
        <v>3.2</v>
      </c>
      <c r="F33" s="75">
        <f>F34+F36</f>
        <v>3.4</v>
      </c>
      <c r="G33" s="75">
        <f>G34+G36</f>
        <v>4</v>
      </c>
    </row>
    <row r="34" spans="1:7" s="122" customFormat="1" ht="14.25" customHeight="1">
      <c r="A34" s="119" t="s">
        <v>11</v>
      </c>
      <c r="B34" s="120"/>
      <c r="C34" s="121">
        <f>C35</f>
        <v>7</v>
      </c>
      <c r="D34" s="121">
        <f>D35</f>
        <v>0</v>
      </c>
      <c r="E34" s="121">
        <f>E35</f>
        <v>0</v>
      </c>
      <c r="F34" s="121">
        <f>F35</f>
        <v>0</v>
      </c>
      <c r="G34" s="121">
        <f>G35</f>
        <v>0</v>
      </c>
    </row>
    <row r="35" spans="1:7" s="122" customFormat="1" ht="15">
      <c r="A35" s="123" t="s">
        <v>132</v>
      </c>
      <c r="B35" s="129"/>
      <c r="C35" s="125">
        <v>7</v>
      </c>
      <c r="D35" s="130">
        <v>0</v>
      </c>
      <c r="E35" s="130">
        <v>0</v>
      </c>
      <c r="F35" s="130">
        <v>0</v>
      </c>
      <c r="G35" s="130">
        <v>0</v>
      </c>
    </row>
    <row r="36" spans="1:7" s="122" customFormat="1" ht="15.75" customHeight="1">
      <c r="A36" s="119" t="s">
        <v>12</v>
      </c>
      <c r="B36" s="120"/>
      <c r="C36" s="121">
        <f>C37</f>
        <v>0.83</v>
      </c>
      <c r="D36" s="121">
        <f>D37</f>
        <v>3</v>
      </c>
      <c r="E36" s="121">
        <f>E37</f>
        <v>3.2</v>
      </c>
      <c r="F36" s="121">
        <f>F37</f>
        <v>3.4</v>
      </c>
      <c r="G36" s="121">
        <f>G37</f>
        <v>4</v>
      </c>
    </row>
    <row r="37" spans="1:7" s="122" customFormat="1" ht="15">
      <c r="A37" s="123" t="s">
        <v>133</v>
      </c>
      <c r="B37" s="129"/>
      <c r="C37" s="125">
        <v>0.83</v>
      </c>
      <c r="D37" s="130">
        <v>3</v>
      </c>
      <c r="E37" s="130">
        <v>3.2</v>
      </c>
      <c r="F37" s="130">
        <v>3.4</v>
      </c>
      <c r="G37" s="130">
        <v>4</v>
      </c>
    </row>
    <row r="38" spans="1:7" ht="40.5" customHeight="1">
      <c r="A38" s="21" t="s">
        <v>56</v>
      </c>
      <c r="B38" s="40" t="s">
        <v>19</v>
      </c>
      <c r="C38" s="75">
        <f>C39+C41</f>
        <v>4331.4800000000005</v>
      </c>
      <c r="D38" s="75">
        <f>D39+D41</f>
        <v>3858.2</v>
      </c>
      <c r="E38" s="75">
        <f>E39+E41</f>
        <v>3866.17</v>
      </c>
      <c r="F38" s="75">
        <f>F39+F41</f>
        <v>3874.14</v>
      </c>
      <c r="G38" s="75">
        <f>G39+G41</f>
        <v>3877.1</v>
      </c>
    </row>
    <row r="39" spans="1:7" s="122" customFormat="1" ht="23.25" customHeight="1">
      <c r="A39" s="119" t="s">
        <v>11</v>
      </c>
      <c r="B39" s="142"/>
      <c r="C39" s="121">
        <f>C40</f>
        <v>4229.51</v>
      </c>
      <c r="D39" s="121">
        <f>D40</f>
        <v>3708.2</v>
      </c>
      <c r="E39" s="121">
        <f>E40</f>
        <v>3711.17</v>
      </c>
      <c r="F39" s="121">
        <f>F40</f>
        <v>3714.14</v>
      </c>
      <c r="G39" s="121">
        <f>G40</f>
        <v>3717.1</v>
      </c>
    </row>
    <row r="40" spans="1:7" s="122" customFormat="1" ht="15">
      <c r="A40" s="123" t="s">
        <v>132</v>
      </c>
      <c r="B40" s="143"/>
      <c r="C40" s="144">
        <v>4229.51</v>
      </c>
      <c r="D40" s="145">
        <v>3708.2</v>
      </c>
      <c r="E40" s="145">
        <v>3711.17</v>
      </c>
      <c r="F40" s="145">
        <v>3714.14</v>
      </c>
      <c r="G40" s="145">
        <v>3717.1</v>
      </c>
    </row>
    <row r="41" spans="1:7" s="122" customFormat="1" ht="18.75" customHeight="1">
      <c r="A41" s="119" t="s">
        <v>12</v>
      </c>
      <c r="B41" s="142"/>
      <c r="C41" s="121">
        <f>C42</f>
        <v>101.97</v>
      </c>
      <c r="D41" s="121">
        <f>D42</f>
        <v>150</v>
      </c>
      <c r="E41" s="121">
        <f>E42</f>
        <v>155</v>
      </c>
      <c r="F41" s="121">
        <f>F42</f>
        <v>160</v>
      </c>
      <c r="G41" s="121">
        <f>G42</f>
        <v>160</v>
      </c>
    </row>
    <row r="42" spans="1:7" s="122" customFormat="1" ht="15">
      <c r="A42" s="123" t="s">
        <v>134</v>
      </c>
      <c r="B42" s="143"/>
      <c r="C42" s="144">
        <v>101.97</v>
      </c>
      <c r="D42" s="145">
        <v>150</v>
      </c>
      <c r="E42" s="130">
        <v>155</v>
      </c>
      <c r="F42" s="130">
        <v>160</v>
      </c>
      <c r="G42" s="130">
        <v>160</v>
      </c>
    </row>
    <row r="43" spans="1:7" ht="45" customHeight="1">
      <c r="A43" s="21" t="s">
        <v>57</v>
      </c>
      <c r="B43" s="40" t="s">
        <v>19</v>
      </c>
      <c r="C43" s="75">
        <f>C44+C46</f>
        <v>584.3199999999999</v>
      </c>
      <c r="D43" s="76">
        <f>D44+D46</f>
        <v>523.95</v>
      </c>
      <c r="E43" s="76">
        <f>E44+E46</f>
        <v>524.21</v>
      </c>
      <c r="F43" s="76">
        <f>F44+F46</f>
        <v>529.47</v>
      </c>
      <c r="G43" s="76">
        <f>G44+G46</f>
        <v>539.73</v>
      </c>
    </row>
    <row r="44" spans="1:7" s="122" customFormat="1" ht="14.25" customHeight="1">
      <c r="A44" s="146" t="s">
        <v>15</v>
      </c>
      <c r="B44" s="142"/>
      <c r="C44" s="121">
        <f>C45</f>
        <v>404.94</v>
      </c>
      <c r="D44" s="121">
        <f>D45</f>
        <v>323.95</v>
      </c>
      <c r="E44" s="121">
        <f>E45</f>
        <v>324.21</v>
      </c>
      <c r="F44" s="121">
        <f>F45</f>
        <v>324.47</v>
      </c>
      <c r="G44" s="121">
        <f>G45</f>
        <v>324.73</v>
      </c>
    </row>
    <row r="45" spans="1:7" s="122" customFormat="1" ht="15">
      <c r="A45" s="123" t="s">
        <v>132</v>
      </c>
      <c r="B45" s="142"/>
      <c r="C45" s="144">
        <v>404.94</v>
      </c>
      <c r="D45" s="147">
        <v>323.95</v>
      </c>
      <c r="E45" s="149">
        <v>324.21</v>
      </c>
      <c r="F45" s="149">
        <v>324.47</v>
      </c>
      <c r="G45" s="149">
        <v>324.73</v>
      </c>
    </row>
    <row r="46" spans="1:7" s="122" customFormat="1" ht="15.75" customHeight="1">
      <c r="A46" s="119" t="s">
        <v>12</v>
      </c>
      <c r="B46" s="142"/>
      <c r="C46" s="121">
        <f>C47</f>
        <v>179.38</v>
      </c>
      <c r="D46" s="121">
        <f>D47</f>
        <v>200</v>
      </c>
      <c r="E46" s="121">
        <f>E47</f>
        <v>200</v>
      </c>
      <c r="F46" s="121">
        <f>F47</f>
        <v>205</v>
      </c>
      <c r="G46" s="121">
        <f>G47</f>
        <v>215</v>
      </c>
    </row>
    <row r="47" spans="1:7" s="122" customFormat="1" ht="15">
      <c r="A47" s="148" t="s">
        <v>134</v>
      </c>
      <c r="B47" s="143"/>
      <c r="C47" s="147">
        <v>179.38</v>
      </c>
      <c r="D47" s="150">
        <v>200</v>
      </c>
      <c r="E47" s="150">
        <v>200</v>
      </c>
      <c r="F47" s="150">
        <v>205</v>
      </c>
      <c r="G47" s="150">
        <v>215</v>
      </c>
    </row>
    <row r="48" spans="1:7" ht="40.5" customHeight="1">
      <c r="A48" s="21" t="s">
        <v>58</v>
      </c>
      <c r="B48" s="40" t="s">
        <v>19</v>
      </c>
      <c r="C48" s="75">
        <f aca="true" t="shared" si="0" ref="C48:G49">C49</f>
        <v>0.8</v>
      </c>
      <c r="D48" s="76">
        <f t="shared" si="0"/>
        <v>0.64</v>
      </c>
      <c r="E48" s="76">
        <f t="shared" si="0"/>
        <v>0.64</v>
      </c>
      <c r="F48" s="76">
        <f t="shared" si="0"/>
        <v>0.64</v>
      </c>
      <c r="G48" s="76">
        <f t="shared" si="0"/>
        <v>0.64</v>
      </c>
    </row>
    <row r="49" spans="1:7" s="122" customFormat="1" ht="19.5" customHeight="1">
      <c r="A49" s="146" t="s">
        <v>15</v>
      </c>
      <c r="B49" s="142"/>
      <c r="C49" s="121">
        <f t="shared" si="0"/>
        <v>0.8</v>
      </c>
      <c r="D49" s="121">
        <f t="shared" si="0"/>
        <v>0.64</v>
      </c>
      <c r="E49" s="121">
        <f t="shared" si="0"/>
        <v>0.64</v>
      </c>
      <c r="F49" s="121">
        <f t="shared" si="0"/>
        <v>0.64</v>
      </c>
      <c r="G49" s="121">
        <f t="shared" si="0"/>
        <v>0.64</v>
      </c>
    </row>
    <row r="50" spans="1:7" s="122" customFormat="1" ht="15">
      <c r="A50" s="123" t="s">
        <v>132</v>
      </c>
      <c r="B50" s="143"/>
      <c r="C50" s="147">
        <v>0.8</v>
      </c>
      <c r="D50" s="145">
        <v>0.64</v>
      </c>
      <c r="E50" s="130">
        <v>0.64</v>
      </c>
      <c r="F50" s="130">
        <v>0.64</v>
      </c>
      <c r="G50" s="130">
        <v>0.64</v>
      </c>
    </row>
    <row r="51" spans="1:7" ht="45" customHeight="1">
      <c r="A51" s="22" t="s">
        <v>20</v>
      </c>
      <c r="B51" s="40" t="s">
        <v>19</v>
      </c>
      <c r="C51" s="75">
        <f>C52+C56</f>
        <v>1448.67</v>
      </c>
      <c r="D51" s="75">
        <f>D52+D56</f>
        <v>1537</v>
      </c>
      <c r="E51" s="75">
        <f>E52+E56</f>
        <v>1570.8999999999999</v>
      </c>
      <c r="F51" s="75">
        <f>F52+F56</f>
        <v>1602.3</v>
      </c>
      <c r="G51" s="75">
        <f>G52+G56</f>
        <v>1631.8999999999999</v>
      </c>
    </row>
    <row r="52" spans="1:7" s="122" customFormat="1" ht="18" customHeight="1">
      <c r="A52" s="119" t="s">
        <v>15</v>
      </c>
      <c r="B52" s="124"/>
      <c r="C52" s="121">
        <f>C53+C54+C55</f>
        <v>1439.77</v>
      </c>
      <c r="D52" s="121">
        <f>D53+D54+D55</f>
        <v>1528</v>
      </c>
      <c r="E52" s="121">
        <f>E53+E54+E55</f>
        <v>1560.8999999999999</v>
      </c>
      <c r="F52" s="121">
        <f>F53+F54+F55</f>
        <v>1591.3</v>
      </c>
      <c r="G52" s="121">
        <f>G53+G54+G55</f>
        <v>1619.8999999999999</v>
      </c>
    </row>
    <row r="53" spans="1:7" s="122" customFormat="1" ht="15">
      <c r="A53" s="151" t="s">
        <v>137</v>
      </c>
      <c r="B53" s="124"/>
      <c r="C53" s="125">
        <v>1311</v>
      </c>
      <c r="D53" s="152">
        <v>1320</v>
      </c>
      <c r="E53" s="130">
        <v>1340</v>
      </c>
      <c r="F53" s="130">
        <v>1360</v>
      </c>
      <c r="G53" s="130">
        <v>1380</v>
      </c>
    </row>
    <row r="54" spans="1:7" s="122" customFormat="1" ht="15">
      <c r="A54" s="153" t="s">
        <v>138</v>
      </c>
      <c r="B54" s="140"/>
      <c r="C54" s="141">
        <v>110.6</v>
      </c>
      <c r="D54" s="135">
        <v>139.5</v>
      </c>
      <c r="E54" s="136">
        <v>148.1</v>
      </c>
      <c r="F54" s="136">
        <v>155.2</v>
      </c>
      <c r="G54" s="136">
        <v>161.1</v>
      </c>
    </row>
    <row r="55" spans="1:7" s="122" customFormat="1" ht="15">
      <c r="A55" s="132" t="s">
        <v>139</v>
      </c>
      <c r="B55" s="154"/>
      <c r="C55" s="136">
        <v>18.17</v>
      </c>
      <c r="D55" s="135">
        <v>68.5</v>
      </c>
      <c r="E55" s="136">
        <v>72.8</v>
      </c>
      <c r="F55" s="136">
        <v>76.1</v>
      </c>
      <c r="G55" s="136">
        <v>78.8</v>
      </c>
    </row>
    <row r="56" spans="1:7" s="122" customFormat="1" ht="13.5" customHeight="1">
      <c r="A56" s="146" t="s">
        <v>8</v>
      </c>
      <c r="B56" s="155"/>
      <c r="C56" s="156">
        <f>C57</f>
        <v>8.9</v>
      </c>
      <c r="D56" s="156">
        <f>D57</f>
        <v>9</v>
      </c>
      <c r="E56" s="156">
        <f>E57</f>
        <v>10</v>
      </c>
      <c r="F56" s="156">
        <f>F57</f>
        <v>11</v>
      </c>
      <c r="G56" s="156">
        <f>G57</f>
        <v>12</v>
      </c>
    </row>
    <row r="57" spans="1:7" s="122" customFormat="1" ht="15">
      <c r="A57" s="138" t="s">
        <v>140</v>
      </c>
      <c r="B57" s="138"/>
      <c r="C57" s="157">
        <v>8.9</v>
      </c>
      <c r="D57" s="158">
        <v>9</v>
      </c>
      <c r="E57" s="157">
        <v>10</v>
      </c>
      <c r="F57" s="157">
        <v>11</v>
      </c>
      <c r="G57" s="157">
        <v>12</v>
      </c>
    </row>
    <row r="58" spans="1:7" s="163" customFormat="1" ht="15.75">
      <c r="A58" s="159"/>
      <c r="B58" s="160"/>
      <c r="C58" s="161"/>
      <c r="D58" s="162"/>
      <c r="E58" s="161"/>
      <c r="F58" s="161"/>
      <c r="G58" s="161"/>
    </row>
    <row r="59" ht="25.5" customHeight="1">
      <c r="A59" s="184" t="s">
        <v>146</v>
      </c>
    </row>
    <row r="60" spans="1:3" ht="12.75">
      <c r="A60" s="3" t="s">
        <v>153</v>
      </c>
      <c r="B60" s="3"/>
      <c r="C60" s="3"/>
    </row>
  </sheetData>
  <mergeCells count="6">
    <mergeCell ref="A1:G2"/>
    <mergeCell ref="A4:A6"/>
    <mergeCell ref="B4:B6"/>
    <mergeCell ref="D4:D5"/>
    <mergeCell ref="E4:G5"/>
    <mergeCell ref="C4:C5"/>
  </mergeCells>
  <printOptions/>
  <pageMargins left="1.5748031496062993" right="0.1968503937007874" top="0" bottom="0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pane ySplit="6" topLeftCell="BM32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34.75390625" style="12" customWidth="1"/>
    <col min="2" max="3" width="11.875" style="12" customWidth="1"/>
    <col min="4" max="6" width="11.75390625" style="12" customWidth="1"/>
    <col min="7" max="16384" width="9.125" style="12" customWidth="1"/>
  </cols>
  <sheetData>
    <row r="1" spans="1:8" ht="84.75" customHeight="1">
      <c r="A1" s="217" t="s">
        <v>95</v>
      </c>
      <c r="B1" s="217"/>
      <c r="C1" s="218"/>
      <c r="D1" s="218"/>
      <c r="E1" s="218"/>
      <c r="F1" s="218"/>
      <c r="G1" s="13"/>
      <c r="H1" s="13"/>
    </row>
    <row r="2" spans="1:6" ht="40.5" customHeight="1">
      <c r="A2" s="27"/>
      <c r="B2" s="27"/>
      <c r="C2" s="27"/>
      <c r="D2" s="27"/>
      <c r="E2" s="216" t="s">
        <v>39</v>
      </c>
      <c r="F2" s="216"/>
    </row>
    <row r="3" spans="1:9" s="15" customFormat="1" ht="16.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5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22.5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52.5" customHeight="1">
      <c r="A6" s="53" t="s">
        <v>16</v>
      </c>
      <c r="B6" s="84">
        <f>SUM(B8:B16)</f>
        <v>10175.7</v>
      </c>
      <c r="C6" s="84">
        <f>SUM(C8:C16)</f>
        <v>11231.41</v>
      </c>
      <c r="D6" s="84">
        <f>SUM(D8:D16)</f>
        <v>12192.419999999998</v>
      </c>
      <c r="E6" s="84">
        <f>SUM(E8:E16)</f>
        <v>13371.000000000002</v>
      </c>
      <c r="F6" s="84">
        <f>SUM(F8:F16)</f>
        <v>14519.630000000001</v>
      </c>
    </row>
    <row r="7" spans="1:6" ht="32.25" customHeight="1">
      <c r="A7" s="213" t="s">
        <v>38</v>
      </c>
      <c r="B7" s="214"/>
      <c r="C7" s="215"/>
      <c r="D7" s="28"/>
      <c r="E7" s="28"/>
      <c r="F7" s="28"/>
    </row>
    <row r="8" spans="1:6" ht="25.5" customHeight="1">
      <c r="A8" s="25" t="s">
        <v>46</v>
      </c>
      <c r="B8" s="104">
        <v>7869.58</v>
      </c>
      <c r="C8" s="104">
        <v>8645.81</v>
      </c>
      <c r="D8" s="104">
        <v>9303.07</v>
      </c>
      <c r="E8" s="104">
        <v>10075.09</v>
      </c>
      <c r="F8" s="104">
        <v>10778.83</v>
      </c>
    </row>
    <row r="9" spans="1:6" ht="22.5" customHeight="1">
      <c r="A9" s="25" t="s">
        <v>47</v>
      </c>
      <c r="B9" s="104">
        <v>114.35</v>
      </c>
      <c r="C9" s="104">
        <v>117.33</v>
      </c>
      <c r="D9" s="104">
        <v>125.61</v>
      </c>
      <c r="E9" s="104">
        <v>134.79</v>
      </c>
      <c r="F9" s="104">
        <v>143.05</v>
      </c>
    </row>
    <row r="10" spans="1:9" s="18" customFormat="1" ht="23.25" customHeight="1">
      <c r="A10" s="26" t="s">
        <v>48</v>
      </c>
      <c r="B10" s="104">
        <v>91.7</v>
      </c>
      <c r="C10" s="104">
        <v>98.72</v>
      </c>
      <c r="D10" s="104">
        <v>106.35</v>
      </c>
      <c r="E10" s="104">
        <v>115.82</v>
      </c>
      <c r="F10" s="104">
        <v>124.42</v>
      </c>
      <c r="G10" s="17"/>
      <c r="H10" s="17"/>
      <c r="I10" s="17"/>
    </row>
    <row r="11" spans="1:9" s="19" customFormat="1" ht="22.5" customHeight="1">
      <c r="A11" s="26" t="s">
        <v>49</v>
      </c>
      <c r="B11" s="104">
        <v>43.23</v>
      </c>
      <c r="C11" s="104">
        <v>48.23</v>
      </c>
      <c r="D11" s="104">
        <v>50.63</v>
      </c>
      <c r="E11" s="104">
        <v>53.75</v>
      </c>
      <c r="F11" s="104">
        <v>56.04</v>
      </c>
      <c r="G11" s="17"/>
      <c r="H11" s="17"/>
      <c r="I11" s="17"/>
    </row>
    <row r="12" spans="1:9" s="20" customFormat="1" ht="23.25" customHeight="1">
      <c r="A12" s="26" t="s">
        <v>50</v>
      </c>
      <c r="B12" s="104">
        <v>83.14</v>
      </c>
      <c r="C12" s="104">
        <v>87.16</v>
      </c>
      <c r="D12" s="104">
        <v>93.39</v>
      </c>
      <c r="E12" s="104">
        <v>103.62</v>
      </c>
      <c r="F12" s="104">
        <v>114.98</v>
      </c>
      <c r="G12" s="17"/>
      <c r="H12" s="17"/>
      <c r="I12" s="17"/>
    </row>
    <row r="13" spans="1:6" ht="24" customHeight="1">
      <c r="A13" s="25" t="s">
        <v>51</v>
      </c>
      <c r="B13" s="104">
        <v>462.3</v>
      </c>
      <c r="C13" s="104">
        <v>499.76</v>
      </c>
      <c r="D13" s="104">
        <v>531.43</v>
      </c>
      <c r="E13" s="104">
        <v>570.15</v>
      </c>
      <c r="F13" s="104">
        <v>609.62</v>
      </c>
    </row>
    <row r="14" spans="1:6" ht="24.75" customHeight="1">
      <c r="A14" s="25" t="s">
        <v>52</v>
      </c>
      <c r="B14" s="104">
        <v>1420.02</v>
      </c>
      <c r="C14" s="104">
        <v>1636.04</v>
      </c>
      <c r="D14" s="104">
        <v>1876.49</v>
      </c>
      <c r="E14" s="104">
        <v>2202.65</v>
      </c>
      <c r="F14" s="104">
        <v>2568.3</v>
      </c>
    </row>
    <row r="15" spans="1:6" ht="24" customHeight="1">
      <c r="A15" s="25" t="s">
        <v>53</v>
      </c>
      <c r="B15" s="104">
        <v>71.54</v>
      </c>
      <c r="C15" s="104">
        <v>76.93</v>
      </c>
      <c r="D15" s="104">
        <v>82.74</v>
      </c>
      <c r="E15" s="104">
        <v>90.52</v>
      </c>
      <c r="F15" s="104">
        <v>97.93</v>
      </c>
    </row>
    <row r="16" spans="1:6" ht="24.75" customHeight="1">
      <c r="A16" s="25" t="s">
        <v>54</v>
      </c>
      <c r="B16" s="104">
        <v>19.84</v>
      </c>
      <c r="C16" s="104">
        <v>21.43</v>
      </c>
      <c r="D16" s="104">
        <v>22.71</v>
      </c>
      <c r="E16" s="104">
        <v>24.61</v>
      </c>
      <c r="F16" s="104">
        <v>26.46</v>
      </c>
    </row>
    <row r="31" ht="177" customHeight="1"/>
    <row r="32" spans="1:3" ht="53.25" customHeight="1">
      <c r="A32" t="s">
        <v>147</v>
      </c>
      <c r="B32"/>
      <c r="C32"/>
    </row>
    <row r="33" spans="1:2" ht="12.75">
      <c r="A33" s="3" t="s">
        <v>154</v>
      </c>
      <c r="B33" s="3"/>
    </row>
  </sheetData>
  <mergeCells count="7"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pane ySplit="6" topLeftCell="BM32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34.75390625" style="12" customWidth="1"/>
    <col min="2" max="2" width="12.25390625" style="12" customWidth="1"/>
    <col min="3" max="5" width="11.75390625" style="12" customWidth="1"/>
    <col min="6" max="6" width="12.375" style="12" customWidth="1"/>
    <col min="7" max="16384" width="9.125" style="12" customWidth="1"/>
  </cols>
  <sheetData>
    <row r="1" spans="1:8" ht="61.5" customHeight="1">
      <c r="A1" s="217" t="s">
        <v>96</v>
      </c>
      <c r="B1" s="217"/>
      <c r="C1" s="218"/>
      <c r="D1" s="218"/>
      <c r="E1" s="218"/>
      <c r="F1" s="218"/>
      <c r="G1" s="13"/>
      <c r="H1" s="13"/>
    </row>
    <row r="2" spans="1:6" ht="40.5" customHeight="1">
      <c r="A2" s="27"/>
      <c r="B2" s="27"/>
      <c r="C2" s="27"/>
      <c r="D2" s="27"/>
      <c r="E2" s="216" t="s">
        <v>39</v>
      </c>
      <c r="F2" s="216"/>
    </row>
    <row r="3" spans="1:9" s="15" customFormat="1" ht="23.2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5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21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52.5" customHeight="1">
      <c r="A6" s="53" t="s">
        <v>16</v>
      </c>
      <c r="B6" s="84">
        <f>SUM(B8:B16)</f>
        <v>67361.2</v>
      </c>
      <c r="C6" s="84">
        <f>SUM(C8:C16)</f>
        <v>73461.06</v>
      </c>
      <c r="D6" s="84">
        <f>SUM(D8:D16)</f>
        <v>79451.27999999998</v>
      </c>
      <c r="E6" s="84">
        <f>SUM(E8:E16)</f>
        <v>86322.74</v>
      </c>
      <c r="F6" s="84">
        <f>SUM(F8:F16)</f>
        <v>94931.99</v>
      </c>
    </row>
    <row r="7" spans="1:6" ht="32.25" customHeight="1">
      <c r="A7" s="213" t="s">
        <v>38</v>
      </c>
      <c r="B7" s="214"/>
      <c r="C7" s="215"/>
      <c r="D7" s="28"/>
      <c r="E7" s="28"/>
      <c r="F7" s="28"/>
    </row>
    <row r="8" spans="1:6" ht="25.5" customHeight="1">
      <c r="A8" s="25" t="s">
        <v>46</v>
      </c>
      <c r="B8" s="104">
        <v>22138.9</v>
      </c>
      <c r="C8" s="104">
        <v>24074.92</v>
      </c>
      <c r="D8" s="104">
        <v>25519.42</v>
      </c>
      <c r="E8" s="104">
        <v>26922.99</v>
      </c>
      <c r="F8" s="104">
        <v>28974.41</v>
      </c>
    </row>
    <row r="9" spans="1:6" ht="22.5" customHeight="1">
      <c r="A9" s="25" t="s">
        <v>47</v>
      </c>
      <c r="B9" s="104">
        <v>1104.4</v>
      </c>
      <c r="C9" s="104">
        <v>1109.41</v>
      </c>
      <c r="D9" s="104">
        <v>1175.97</v>
      </c>
      <c r="E9" s="104">
        <v>1240.65</v>
      </c>
      <c r="F9" s="104">
        <v>1305.17</v>
      </c>
    </row>
    <row r="10" spans="1:9" s="18" customFormat="1" ht="23.25" customHeight="1">
      <c r="A10" s="26" t="s">
        <v>48</v>
      </c>
      <c r="B10" s="104">
        <v>982.7</v>
      </c>
      <c r="C10" s="104">
        <v>1023.72</v>
      </c>
      <c r="D10" s="104">
        <v>1085.14</v>
      </c>
      <c r="E10" s="104">
        <v>1145.97</v>
      </c>
      <c r="F10" s="104">
        <v>1206.52</v>
      </c>
      <c r="G10" s="17"/>
      <c r="H10" s="17"/>
      <c r="I10" s="17"/>
    </row>
    <row r="11" spans="1:9" s="19" customFormat="1" ht="22.5" customHeight="1">
      <c r="A11" s="26" t="s">
        <v>49</v>
      </c>
      <c r="B11" s="104">
        <v>680.6</v>
      </c>
      <c r="C11" s="104">
        <v>737.95</v>
      </c>
      <c r="D11" s="104">
        <v>783.01</v>
      </c>
      <c r="E11" s="104">
        <v>830.2</v>
      </c>
      <c r="F11" s="104">
        <v>882.11</v>
      </c>
      <c r="G11" s="17"/>
      <c r="H11" s="17"/>
      <c r="I11" s="17"/>
    </row>
    <row r="12" spans="1:9" s="20" customFormat="1" ht="23.25" customHeight="1">
      <c r="A12" s="26" t="s">
        <v>50</v>
      </c>
      <c r="B12" s="104">
        <v>851.7</v>
      </c>
      <c r="C12" s="104">
        <v>887.25</v>
      </c>
      <c r="D12" s="104">
        <v>893.46</v>
      </c>
      <c r="E12" s="104">
        <v>909.61</v>
      </c>
      <c r="F12" s="104">
        <v>914.81</v>
      </c>
      <c r="G12" s="17"/>
      <c r="H12" s="17"/>
      <c r="I12" s="17"/>
    </row>
    <row r="13" spans="1:6" ht="24" customHeight="1">
      <c r="A13" s="25" t="s">
        <v>51</v>
      </c>
      <c r="B13" s="104">
        <v>1907.5</v>
      </c>
      <c r="C13" s="104">
        <v>1987.12</v>
      </c>
      <c r="D13" s="104">
        <v>2106.35</v>
      </c>
      <c r="E13" s="104">
        <v>2224.42</v>
      </c>
      <c r="F13" s="104">
        <v>2344.77</v>
      </c>
    </row>
    <row r="14" spans="1:6" ht="24.75" customHeight="1">
      <c r="A14" s="25" t="s">
        <v>52</v>
      </c>
      <c r="B14" s="104">
        <v>38126.7</v>
      </c>
      <c r="C14" s="104">
        <v>41947.19</v>
      </c>
      <c r="D14" s="104">
        <v>46064.72</v>
      </c>
      <c r="E14" s="104">
        <v>51076.79</v>
      </c>
      <c r="F14" s="104">
        <v>57171.69</v>
      </c>
    </row>
    <row r="15" spans="1:6" ht="24" customHeight="1">
      <c r="A15" s="25" t="s">
        <v>53</v>
      </c>
      <c r="B15" s="104">
        <v>1221.3</v>
      </c>
      <c r="C15" s="104">
        <v>1324.21</v>
      </c>
      <c r="D15" s="104">
        <v>1431.73</v>
      </c>
      <c r="E15" s="104">
        <v>1555.79</v>
      </c>
      <c r="F15" s="104">
        <v>1685.79</v>
      </c>
    </row>
    <row r="16" spans="1:6" ht="24.75" customHeight="1">
      <c r="A16" s="25" t="s">
        <v>54</v>
      </c>
      <c r="B16" s="104">
        <v>347.4</v>
      </c>
      <c r="C16" s="104">
        <v>369.29</v>
      </c>
      <c r="D16" s="104">
        <v>391.48</v>
      </c>
      <c r="E16" s="104">
        <v>416.32</v>
      </c>
      <c r="F16" s="104">
        <v>446.72</v>
      </c>
    </row>
    <row r="31" ht="125.25" customHeight="1"/>
    <row r="32" spans="1:3" ht="123.75" customHeight="1">
      <c r="A32" t="s">
        <v>147</v>
      </c>
      <c r="B32"/>
      <c r="C32"/>
    </row>
    <row r="33" spans="1:2" ht="12.75">
      <c r="A33" s="3" t="s">
        <v>155</v>
      </c>
      <c r="B33" s="3"/>
    </row>
  </sheetData>
  <mergeCells count="7"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pane ySplit="6" topLeftCell="BM34" activePane="bottomLeft" state="frozen"/>
      <selection pane="topLeft" activeCell="A1" sqref="A1"/>
      <selection pane="bottomLeft" activeCell="B35" sqref="B35"/>
    </sheetView>
  </sheetViews>
  <sheetFormatPr defaultColWidth="9.00390625" defaultRowHeight="12.75"/>
  <cols>
    <col min="1" max="1" width="35.25390625" style="12" customWidth="1"/>
    <col min="2" max="2" width="12.625" style="12" customWidth="1"/>
    <col min="3" max="3" width="11.875" style="12" customWidth="1"/>
    <col min="4" max="4" width="12.25390625" style="12" customWidth="1"/>
    <col min="5" max="5" width="11.75390625" style="12" customWidth="1"/>
    <col min="6" max="6" width="12.00390625" style="12" customWidth="1"/>
    <col min="7" max="16384" width="9.125" style="12" customWidth="1"/>
  </cols>
  <sheetData>
    <row r="1" spans="1:7" ht="63.75" customHeight="1">
      <c r="A1" s="217" t="s">
        <v>93</v>
      </c>
      <c r="B1" s="218"/>
      <c r="C1" s="218"/>
      <c r="D1" s="218"/>
      <c r="E1" s="218"/>
      <c r="F1" s="186"/>
      <c r="G1" s="13"/>
    </row>
    <row r="2" spans="1:6" ht="43.5" customHeight="1">
      <c r="A2" s="27"/>
      <c r="B2" s="27"/>
      <c r="C2" s="27"/>
      <c r="D2" s="216" t="s">
        <v>39</v>
      </c>
      <c r="E2" s="216"/>
      <c r="F2" s="234"/>
    </row>
    <row r="3" spans="1:6" ht="11.25" customHeight="1">
      <c r="A3" s="219" t="s">
        <v>123</v>
      </c>
      <c r="B3" s="228" t="s">
        <v>66</v>
      </c>
      <c r="C3" s="228" t="s">
        <v>42</v>
      </c>
      <c r="D3" s="207" t="s">
        <v>36</v>
      </c>
      <c r="E3" s="208"/>
      <c r="F3" s="230"/>
    </row>
    <row r="4" spans="1:6" ht="8.25" customHeight="1">
      <c r="A4" s="220"/>
      <c r="B4" s="229"/>
      <c r="C4" s="229"/>
      <c r="D4" s="233"/>
      <c r="E4" s="231"/>
      <c r="F4" s="232"/>
    </row>
    <row r="5" spans="1:6" ht="15.75">
      <c r="A5" s="221"/>
      <c r="B5" s="37" t="s">
        <v>40</v>
      </c>
      <c r="C5" s="37" t="s">
        <v>45</v>
      </c>
      <c r="D5" s="36" t="s">
        <v>64</v>
      </c>
      <c r="E5" s="38" t="s">
        <v>65</v>
      </c>
      <c r="F5" s="36" t="s">
        <v>67</v>
      </c>
    </row>
    <row r="6" spans="1:6" s="16" customFormat="1" ht="60" customHeight="1">
      <c r="A6" s="32" t="s">
        <v>37</v>
      </c>
      <c r="B6" s="84">
        <f>SUM(B8:B16)</f>
        <v>38835.149699999994</v>
      </c>
      <c r="C6" s="84">
        <f>SUM(C8:C16)</f>
        <v>41888.269278300824</v>
      </c>
      <c r="D6" s="84">
        <f>SUM(D8:D16)</f>
        <v>45297.44595929419</v>
      </c>
      <c r="E6" s="84">
        <f>SUM(E8:E16)</f>
        <v>48898.72369849737</v>
      </c>
      <c r="F6" s="84">
        <f>SUM(F8:F16)</f>
        <v>52823.862382320454</v>
      </c>
    </row>
    <row r="7" spans="1:6" ht="32.25" customHeight="1">
      <c r="A7" s="213" t="s">
        <v>38</v>
      </c>
      <c r="B7" s="215"/>
      <c r="C7" s="28"/>
      <c r="D7" s="28"/>
      <c r="E7" s="28"/>
      <c r="F7" s="41"/>
    </row>
    <row r="8" spans="1:6" ht="25.5" customHeight="1">
      <c r="A8" s="25" t="s">
        <v>46</v>
      </c>
      <c r="B8" s="105">
        <v>16576.4626</v>
      </c>
      <c r="C8" s="105">
        <v>17922.592050605595</v>
      </c>
      <c r="D8" s="105">
        <v>19253.601387555565</v>
      </c>
      <c r="E8" s="105">
        <v>20620.12357725304</v>
      </c>
      <c r="F8" s="105">
        <v>22038.45311872983</v>
      </c>
    </row>
    <row r="9" spans="1:6" ht="22.5" customHeight="1">
      <c r="A9" s="25" t="s">
        <v>47</v>
      </c>
      <c r="B9" s="105">
        <v>1351.3804</v>
      </c>
      <c r="C9" s="105">
        <v>1438.1232394400004</v>
      </c>
      <c r="D9" s="105">
        <v>1537.6732435312356</v>
      </c>
      <c r="E9" s="105">
        <v>1650.3278636124192</v>
      </c>
      <c r="F9" s="105">
        <v>1775.3400989454128</v>
      </c>
    </row>
    <row r="10" spans="1:8" s="18" customFormat="1" ht="23.25" customHeight="1">
      <c r="A10" s="26" t="s">
        <v>48</v>
      </c>
      <c r="B10" s="105">
        <v>3177.1699</v>
      </c>
      <c r="C10" s="105">
        <v>3423.0161095476</v>
      </c>
      <c r="D10" s="105">
        <v>3670.0732778070533</v>
      </c>
      <c r="E10" s="105">
        <v>3869.0914946343796</v>
      </c>
      <c r="F10" s="105">
        <v>4069.136642471648</v>
      </c>
      <c r="G10" s="17"/>
      <c r="H10" s="17"/>
    </row>
    <row r="11" spans="1:8" s="19" customFormat="1" ht="22.5" customHeight="1">
      <c r="A11" s="26" t="s">
        <v>49</v>
      </c>
      <c r="B11" s="105">
        <v>1182.1216000000002</v>
      </c>
      <c r="C11" s="105">
        <v>1310.8558135060002</v>
      </c>
      <c r="D11" s="105">
        <v>1451.5854098539312</v>
      </c>
      <c r="E11" s="105">
        <v>1606.7368171689839</v>
      </c>
      <c r="F11" s="105">
        <v>1778.5253426641043</v>
      </c>
      <c r="G11" s="17"/>
      <c r="H11" s="17"/>
    </row>
    <row r="12" spans="1:8" s="20" customFormat="1" ht="23.25" customHeight="1">
      <c r="A12" s="26" t="s">
        <v>50</v>
      </c>
      <c r="B12" s="105">
        <v>1247.0685</v>
      </c>
      <c r="C12" s="105">
        <v>1076.8077556243657</v>
      </c>
      <c r="D12" s="105">
        <v>1135.5357299725433</v>
      </c>
      <c r="E12" s="105">
        <v>1207.1260784030085</v>
      </c>
      <c r="F12" s="105">
        <v>1293.972857289543</v>
      </c>
      <c r="G12" s="17"/>
      <c r="H12" s="17"/>
    </row>
    <row r="13" spans="1:6" ht="24" customHeight="1">
      <c r="A13" s="25" t="s">
        <v>51</v>
      </c>
      <c r="B13" s="105">
        <v>2377.5357999999997</v>
      </c>
      <c r="C13" s="105">
        <v>2634.4441579356</v>
      </c>
      <c r="D13" s="105">
        <v>2830.94437573248</v>
      </c>
      <c r="E13" s="105">
        <v>3040.7323615341315</v>
      </c>
      <c r="F13" s="105">
        <v>3257.9316191860626</v>
      </c>
    </row>
    <row r="14" spans="1:6" ht="22.5" customHeight="1">
      <c r="A14" s="25" t="s">
        <v>52</v>
      </c>
      <c r="B14" s="105">
        <v>10489.125</v>
      </c>
      <c r="C14" s="105">
        <v>11518.324352717898</v>
      </c>
      <c r="D14" s="105">
        <v>12677.408271744993</v>
      </c>
      <c r="E14" s="105">
        <v>13978.788565627894</v>
      </c>
      <c r="F14" s="105">
        <v>15491.476296775803</v>
      </c>
    </row>
    <row r="15" spans="1:6" ht="24" customHeight="1">
      <c r="A15" s="25" t="s">
        <v>53</v>
      </c>
      <c r="B15" s="105">
        <v>1647.7161</v>
      </c>
      <c r="C15" s="105">
        <v>1770.3962469786397</v>
      </c>
      <c r="D15" s="105">
        <v>1893.9854344915934</v>
      </c>
      <c r="E15" s="105">
        <v>2029.237060837599</v>
      </c>
      <c r="F15" s="105">
        <v>2167.43669133749</v>
      </c>
    </row>
    <row r="16" spans="1:6" ht="24.75" customHeight="1">
      <c r="A16" s="25" t="s">
        <v>54</v>
      </c>
      <c r="B16" s="105">
        <v>786.5698000000001</v>
      </c>
      <c r="C16" s="105">
        <v>793.7095519451215</v>
      </c>
      <c r="D16" s="105">
        <v>846.6388286047915</v>
      </c>
      <c r="E16" s="105">
        <v>896.5598794259147</v>
      </c>
      <c r="F16" s="105">
        <v>951.5897149205664</v>
      </c>
    </row>
    <row r="35" ht="177.75" customHeight="1"/>
    <row r="36" spans="1:6" ht="15" hidden="1">
      <c r="A36" s="5"/>
      <c r="B36" s="8"/>
      <c r="C36" s="8"/>
      <c r="D36" s="2"/>
      <c r="E36" s="1"/>
      <c r="F36" s="1"/>
    </row>
    <row r="37" spans="1:3" ht="24.75" customHeight="1">
      <c r="A37" s="184" t="s">
        <v>148</v>
      </c>
      <c r="B37"/>
      <c r="C37"/>
    </row>
    <row r="38" ht="12.75">
      <c r="A38" s="3" t="s">
        <v>156</v>
      </c>
    </row>
  </sheetData>
  <mergeCells count="7">
    <mergeCell ref="A1:F1"/>
    <mergeCell ref="A7:B7"/>
    <mergeCell ref="A3:A5"/>
    <mergeCell ref="B3:B4"/>
    <mergeCell ref="C3:C4"/>
    <mergeCell ref="D3:F4"/>
    <mergeCell ref="D2:F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pane ySplit="1" topLeftCell="BM23" activePane="bottomLeft" state="frozen"/>
      <selection pane="topLeft" activeCell="A1" sqref="A1"/>
      <selection pane="bottomLeft" activeCell="A35" sqref="A35"/>
    </sheetView>
  </sheetViews>
  <sheetFormatPr defaultColWidth="9.00390625" defaultRowHeight="12.75"/>
  <cols>
    <col min="1" max="1" width="34.75390625" style="12" customWidth="1"/>
    <col min="2" max="2" width="12.125" style="12" customWidth="1"/>
    <col min="3" max="3" width="12.25390625" style="12" customWidth="1"/>
    <col min="4" max="4" width="11.875" style="12" customWidth="1"/>
    <col min="5" max="5" width="11.75390625" style="12" customWidth="1"/>
    <col min="6" max="6" width="12.125" style="12" customWidth="1"/>
    <col min="7" max="16384" width="9.125" style="12" customWidth="1"/>
  </cols>
  <sheetData>
    <row r="1" spans="1:8" ht="61.5" customHeight="1">
      <c r="A1" s="217" t="s">
        <v>97</v>
      </c>
      <c r="B1" s="217"/>
      <c r="C1" s="218"/>
      <c r="D1" s="218"/>
      <c r="E1" s="218"/>
      <c r="F1" s="218"/>
      <c r="G1" s="13"/>
      <c r="H1" s="13"/>
    </row>
    <row r="2" spans="1:6" ht="40.5" customHeight="1">
      <c r="A2" s="27"/>
      <c r="B2" s="27"/>
      <c r="C2" s="27"/>
      <c r="D2" s="27"/>
      <c r="E2" s="216" t="s">
        <v>39</v>
      </c>
      <c r="F2" s="216"/>
    </row>
    <row r="3" spans="1:9" s="15" customFormat="1" ht="13.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6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20.25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48" customHeight="1">
      <c r="A6" s="53" t="s">
        <v>16</v>
      </c>
      <c r="B6" s="84">
        <f>SUM(B8:B16)</f>
        <v>21766.000000000004</v>
      </c>
      <c r="C6" s="84">
        <f>SUM(C8:C16)</f>
        <v>23449.600000000002</v>
      </c>
      <c r="D6" s="84">
        <f>SUM(D8:D16)</f>
        <v>25079.7</v>
      </c>
      <c r="E6" s="84">
        <f>SUM(E8:E16)</f>
        <v>26830.5</v>
      </c>
      <c r="F6" s="84">
        <f>SUM(F8:F16)</f>
        <v>28892.4</v>
      </c>
    </row>
    <row r="7" spans="1:6" ht="18.75" customHeight="1">
      <c r="A7" s="213" t="s">
        <v>38</v>
      </c>
      <c r="B7" s="214"/>
      <c r="C7" s="215"/>
      <c r="D7" s="28"/>
      <c r="E7" s="28"/>
      <c r="F7" s="28"/>
    </row>
    <row r="8" spans="1:6" ht="20.25" customHeight="1">
      <c r="A8" s="25" t="s">
        <v>46</v>
      </c>
      <c r="B8" s="105">
        <v>12128.6</v>
      </c>
      <c r="C8" s="105">
        <v>13001.4</v>
      </c>
      <c r="D8" s="105">
        <v>13858.2</v>
      </c>
      <c r="E8" s="105">
        <v>14685.1</v>
      </c>
      <c r="F8" s="105">
        <v>15688.2</v>
      </c>
    </row>
    <row r="9" spans="1:6" ht="18" customHeight="1">
      <c r="A9" s="25" t="s">
        <v>47</v>
      </c>
      <c r="B9" s="106">
        <v>475.3</v>
      </c>
      <c r="C9" s="106">
        <v>507.3</v>
      </c>
      <c r="D9" s="106">
        <v>542.3</v>
      </c>
      <c r="E9" s="106">
        <v>579.7</v>
      </c>
      <c r="F9" s="106">
        <v>620.3</v>
      </c>
    </row>
    <row r="10" spans="1:9" s="18" customFormat="1" ht="16.5" customHeight="1">
      <c r="A10" s="26" t="s">
        <v>48</v>
      </c>
      <c r="B10" s="106">
        <v>1044.1</v>
      </c>
      <c r="C10" s="106">
        <v>1127.1</v>
      </c>
      <c r="D10" s="106">
        <v>1210.2</v>
      </c>
      <c r="E10" s="106">
        <v>1288.9</v>
      </c>
      <c r="F10" s="106">
        <v>1367.7</v>
      </c>
      <c r="G10" s="17"/>
      <c r="H10" s="17"/>
      <c r="I10" s="17"/>
    </row>
    <row r="11" spans="1:9" s="19" customFormat="1" ht="17.25" customHeight="1">
      <c r="A11" s="26" t="s">
        <v>49</v>
      </c>
      <c r="B11" s="106">
        <v>812.6</v>
      </c>
      <c r="C11" s="106">
        <v>872</v>
      </c>
      <c r="D11" s="106">
        <v>934.7</v>
      </c>
      <c r="E11" s="106">
        <v>1006.2</v>
      </c>
      <c r="F11" s="106">
        <v>1085.5</v>
      </c>
      <c r="G11" s="17"/>
      <c r="H11" s="17"/>
      <c r="I11" s="17"/>
    </row>
    <row r="12" spans="1:9" s="20" customFormat="1" ht="18.75" customHeight="1">
      <c r="A12" s="26" t="s">
        <v>50</v>
      </c>
      <c r="B12" s="106">
        <v>796.7</v>
      </c>
      <c r="C12" s="106">
        <v>860.9</v>
      </c>
      <c r="D12" s="106">
        <v>920.3</v>
      </c>
      <c r="E12" s="106">
        <v>985.8</v>
      </c>
      <c r="F12" s="106">
        <v>1059.5</v>
      </c>
      <c r="G12" s="17"/>
      <c r="H12" s="17"/>
      <c r="I12" s="17"/>
    </row>
    <row r="13" spans="1:6" ht="16.5" customHeight="1">
      <c r="A13" s="25" t="s">
        <v>51</v>
      </c>
      <c r="B13" s="106">
        <v>1210.3</v>
      </c>
      <c r="C13" s="106">
        <v>1300.8</v>
      </c>
      <c r="D13" s="106">
        <v>1393.3</v>
      </c>
      <c r="E13" s="106">
        <v>1492.7</v>
      </c>
      <c r="F13" s="106">
        <v>1596.9</v>
      </c>
    </row>
    <row r="14" spans="1:6" ht="18.75" customHeight="1">
      <c r="A14" s="25" t="s">
        <v>52</v>
      </c>
      <c r="B14" s="106">
        <v>4282.1</v>
      </c>
      <c r="C14" s="106">
        <v>4679.9</v>
      </c>
      <c r="D14" s="106">
        <v>5023.4</v>
      </c>
      <c r="E14" s="106">
        <v>5488.5</v>
      </c>
      <c r="F14" s="106">
        <v>6046.3</v>
      </c>
    </row>
    <row r="15" spans="1:6" ht="17.25" customHeight="1">
      <c r="A15" s="25" t="s">
        <v>53</v>
      </c>
      <c r="B15" s="106">
        <v>637.7</v>
      </c>
      <c r="C15" s="106">
        <v>690.7</v>
      </c>
      <c r="D15" s="106">
        <v>756.1</v>
      </c>
      <c r="E15" s="106">
        <v>829</v>
      </c>
      <c r="F15" s="106">
        <v>917.4</v>
      </c>
    </row>
    <row r="16" spans="1:6" ht="18" customHeight="1">
      <c r="A16" s="25" t="s">
        <v>54</v>
      </c>
      <c r="B16" s="106">
        <v>378.6</v>
      </c>
      <c r="C16" s="106">
        <v>409.5</v>
      </c>
      <c r="D16" s="106">
        <v>441.2</v>
      </c>
      <c r="E16" s="106">
        <v>474.6</v>
      </c>
      <c r="F16" s="106">
        <v>510.6</v>
      </c>
    </row>
    <row r="17" ht="42.75" customHeight="1"/>
    <row r="18" spans="1:8" ht="36.75" customHeight="1">
      <c r="A18" s="235" t="s">
        <v>100</v>
      </c>
      <c r="B18" s="235"/>
      <c r="C18" s="236"/>
      <c r="D18" s="236"/>
      <c r="E18" s="236"/>
      <c r="F18" s="236"/>
      <c r="G18" s="13"/>
      <c r="H18" s="13"/>
    </row>
    <row r="19" spans="1:9" s="15" customFormat="1" ht="13.5" customHeight="1">
      <c r="A19" s="219" t="s">
        <v>123</v>
      </c>
      <c r="B19" s="222" t="s">
        <v>66</v>
      </c>
      <c r="C19" s="222" t="s">
        <v>42</v>
      </c>
      <c r="D19" s="207" t="s">
        <v>36</v>
      </c>
      <c r="E19" s="208"/>
      <c r="F19" s="209"/>
      <c r="G19"/>
      <c r="H19"/>
      <c r="I19" s="14"/>
    </row>
    <row r="20" spans="1:9" s="15" customFormat="1" ht="7.5" customHeight="1">
      <c r="A20" s="220"/>
      <c r="B20" s="223"/>
      <c r="C20" s="223"/>
      <c r="D20" s="210"/>
      <c r="E20" s="211"/>
      <c r="F20" s="212"/>
      <c r="G20"/>
      <c r="H20"/>
      <c r="I20" s="14"/>
    </row>
    <row r="21" spans="1:9" s="15" customFormat="1" ht="17.25" customHeight="1">
      <c r="A21" s="221"/>
      <c r="B21" s="39" t="s">
        <v>40</v>
      </c>
      <c r="C21" s="39" t="s">
        <v>45</v>
      </c>
      <c r="D21" s="42" t="s">
        <v>64</v>
      </c>
      <c r="E21" s="42" t="s">
        <v>65</v>
      </c>
      <c r="F21" s="42" t="s">
        <v>67</v>
      </c>
      <c r="G21"/>
      <c r="H21"/>
      <c r="I21" s="14"/>
    </row>
    <row r="22" spans="1:6" s="16" customFormat="1" ht="42" customHeight="1">
      <c r="A22" s="53" t="s">
        <v>16</v>
      </c>
      <c r="B22" s="84">
        <f>SUM(B24:B32)</f>
        <v>10436.8</v>
      </c>
      <c r="C22" s="84">
        <f>SUM(C24:C32)</f>
        <v>11242.6</v>
      </c>
      <c r="D22" s="84">
        <f>SUM(D24:D32)</f>
        <v>11869.6</v>
      </c>
      <c r="E22" s="84">
        <f>SUM(E24:E32)</f>
        <v>12566.699999999999</v>
      </c>
      <c r="F22" s="84">
        <f>SUM(F24:F32)</f>
        <v>13320.8</v>
      </c>
    </row>
    <row r="23" spans="1:6" ht="20.25" customHeight="1">
      <c r="A23" s="213" t="s">
        <v>38</v>
      </c>
      <c r="B23" s="214"/>
      <c r="C23" s="215"/>
      <c r="D23" s="28"/>
      <c r="E23" s="28"/>
      <c r="F23" s="28"/>
    </row>
    <row r="24" spans="1:6" ht="21.75" customHeight="1">
      <c r="A24" s="25" t="s">
        <v>46</v>
      </c>
      <c r="B24" s="105">
        <v>6454.4</v>
      </c>
      <c r="C24" s="105">
        <v>6929.5</v>
      </c>
      <c r="D24" s="105">
        <v>7255.3</v>
      </c>
      <c r="E24" s="105">
        <v>7612.1</v>
      </c>
      <c r="F24" s="105">
        <v>7997.4</v>
      </c>
    </row>
    <row r="25" spans="1:6" ht="18" customHeight="1">
      <c r="A25" s="25" t="s">
        <v>47</v>
      </c>
      <c r="B25" s="106">
        <v>280</v>
      </c>
      <c r="C25" s="106">
        <v>300.6</v>
      </c>
      <c r="D25" s="106">
        <v>319.9</v>
      </c>
      <c r="E25" s="106">
        <v>336</v>
      </c>
      <c r="F25" s="106">
        <v>353.8</v>
      </c>
    </row>
    <row r="26" spans="1:9" s="18" customFormat="1" ht="18.75" customHeight="1">
      <c r="A26" s="26" t="s">
        <v>48</v>
      </c>
      <c r="B26" s="106">
        <v>421</v>
      </c>
      <c r="C26" s="106">
        <v>456.5</v>
      </c>
      <c r="D26" s="106">
        <v>491.2</v>
      </c>
      <c r="E26" s="106">
        <v>526.4</v>
      </c>
      <c r="F26" s="106">
        <v>553.8</v>
      </c>
      <c r="G26" s="17"/>
      <c r="H26" s="17"/>
      <c r="I26" s="17"/>
    </row>
    <row r="27" spans="1:9" s="19" customFormat="1" ht="16.5" customHeight="1">
      <c r="A27" s="26" t="s">
        <v>49</v>
      </c>
      <c r="B27" s="106">
        <v>473.8</v>
      </c>
      <c r="C27" s="106">
        <v>511.1</v>
      </c>
      <c r="D27" s="106">
        <v>545.3</v>
      </c>
      <c r="E27" s="106">
        <v>586.1</v>
      </c>
      <c r="F27" s="106">
        <v>633.7</v>
      </c>
      <c r="G27" s="17"/>
      <c r="H27" s="17"/>
      <c r="I27" s="17"/>
    </row>
    <row r="28" spans="1:9" s="20" customFormat="1" ht="18.75" customHeight="1">
      <c r="A28" s="26" t="s">
        <v>50</v>
      </c>
      <c r="B28" s="106">
        <v>498.6</v>
      </c>
      <c r="C28" s="106">
        <v>538.6</v>
      </c>
      <c r="D28" s="106">
        <v>576</v>
      </c>
      <c r="E28" s="106">
        <v>617.4</v>
      </c>
      <c r="F28" s="106">
        <v>663.5</v>
      </c>
      <c r="G28" s="17"/>
      <c r="H28" s="17"/>
      <c r="I28" s="17"/>
    </row>
    <row r="29" spans="1:6" ht="19.5" customHeight="1">
      <c r="A29" s="25" t="s">
        <v>51</v>
      </c>
      <c r="B29" s="106">
        <v>688.5</v>
      </c>
      <c r="C29" s="106">
        <v>745</v>
      </c>
      <c r="D29" s="106">
        <v>801.6</v>
      </c>
      <c r="E29" s="106">
        <v>855.1</v>
      </c>
      <c r="F29" s="106">
        <v>912</v>
      </c>
    </row>
    <row r="30" spans="1:6" ht="18.75" customHeight="1">
      <c r="A30" s="25" t="s">
        <v>52</v>
      </c>
      <c r="B30" s="106">
        <v>886.4</v>
      </c>
      <c r="C30" s="106">
        <v>956.6</v>
      </c>
      <c r="D30" s="106">
        <v>1004.6</v>
      </c>
      <c r="E30" s="106">
        <v>1080.9</v>
      </c>
      <c r="F30" s="106">
        <v>1163.6</v>
      </c>
    </row>
    <row r="31" spans="1:6" ht="17.25" customHeight="1">
      <c r="A31" s="25" t="s">
        <v>53</v>
      </c>
      <c r="B31" s="106">
        <v>453.5</v>
      </c>
      <c r="C31" s="106">
        <v>503.8</v>
      </c>
      <c r="D31" s="106">
        <v>554.1</v>
      </c>
      <c r="E31" s="106">
        <v>609.3</v>
      </c>
      <c r="F31" s="106">
        <v>676.2</v>
      </c>
    </row>
    <row r="32" spans="1:6" ht="18.75" customHeight="1">
      <c r="A32" s="25" t="s">
        <v>54</v>
      </c>
      <c r="B32" s="106">
        <v>280.6</v>
      </c>
      <c r="C32" s="106">
        <v>300.9</v>
      </c>
      <c r="D32" s="106">
        <v>321.6</v>
      </c>
      <c r="E32" s="106">
        <v>343.4</v>
      </c>
      <c r="F32" s="106">
        <v>366.8</v>
      </c>
    </row>
    <row r="33" ht="9.75" customHeight="1"/>
    <row r="34" spans="1:3" ht="153.75" customHeight="1">
      <c r="A34" s="184" t="s">
        <v>149</v>
      </c>
      <c r="B34"/>
      <c r="C34"/>
    </row>
    <row r="35" spans="1:2" ht="12.75">
      <c r="A35" s="3" t="s">
        <v>157</v>
      </c>
      <c r="B35" s="3"/>
    </row>
  </sheetData>
  <mergeCells count="13">
    <mergeCell ref="A23:C23"/>
    <mergeCell ref="A18:F18"/>
    <mergeCell ref="A19:A21"/>
    <mergeCell ref="B19:B20"/>
    <mergeCell ref="C19:C20"/>
    <mergeCell ref="D19:F20"/>
    <mergeCell ref="D3:F4"/>
    <mergeCell ref="A7:C7"/>
    <mergeCell ref="E2:F2"/>
    <mergeCell ref="A1:F1"/>
    <mergeCell ref="A3:A5"/>
    <mergeCell ref="C3:C4"/>
    <mergeCell ref="B3:B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pane ySplit="1" topLeftCell="BM23" activePane="bottomLeft" state="frozen"/>
      <selection pane="topLeft" activeCell="A1" sqref="A1"/>
      <selection pane="bottomLeft" activeCell="A36" sqref="A36"/>
    </sheetView>
  </sheetViews>
  <sheetFormatPr defaultColWidth="9.00390625" defaultRowHeight="12.75"/>
  <cols>
    <col min="1" max="1" width="34.75390625" style="12" customWidth="1"/>
    <col min="2" max="2" width="9.375" style="12" customWidth="1"/>
    <col min="3" max="3" width="10.00390625" style="12" customWidth="1"/>
    <col min="4" max="4" width="10.75390625" style="12" customWidth="1"/>
    <col min="5" max="5" width="10.875" style="12" customWidth="1"/>
    <col min="6" max="6" width="10.00390625" style="12" customWidth="1"/>
    <col min="7" max="16384" width="9.125" style="12" customWidth="1"/>
  </cols>
  <sheetData>
    <row r="1" spans="1:8" ht="77.25" customHeight="1">
      <c r="A1" s="217" t="s">
        <v>98</v>
      </c>
      <c r="B1" s="217"/>
      <c r="C1" s="218"/>
      <c r="D1" s="218"/>
      <c r="E1" s="218"/>
      <c r="F1" s="218"/>
      <c r="G1" s="13"/>
      <c r="H1" s="13"/>
    </row>
    <row r="2" spans="1:6" ht="40.5" customHeight="1">
      <c r="A2" s="27"/>
      <c r="B2" s="27"/>
      <c r="C2" s="27"/>
      <c r="D2" s="27"/>
      <c r="E2" s="216" t="s">
        <v>28</v>
      </c>
      <c r="F2" s="216"/>
    </row>
    <row r="3" spans="1:9" s="15" customFormat="1" ht="12.75" customHeight="1">
      <c r="A3" s="219" t="s">
        <v>123</v>
      </c>
      <c r="B3" s="222" t="s">
        <v>66</v>
      </c>
      <c r="C3" s="222" t="s">
        <v>42</v>
      </c>
      <c r="D3" s="207" t="s">
        <v>36</v>
      </c>
      <c r="E3" s="208"/>
      <c r="F3" s="209"/>
      <c r="G3"/>
      <c r="H3"/>
      <c r="I3" s="14"/>
    </row>
    <row r="4" spans="1:9" s="15" customFormat="1" ht="8.25" customHeight="1">
      <c r="A4" s="220"/>
      <c r="B4" s="223"/>
      <c r="C4" s="223"/>
      <c r="D4" s="210"/>
      <c r="E4" s="211"/>
      <c r="F4" s="212"/>
      <c r="G4"/>
      <c r="H4"/>
      <c r="I4" s="14"/>
    </row>
    <row r="5" spans="1:9" s="15" customFormat="1" ht="15" customHeight="1">
      <c r="A5" s="221"/>
      <c r="B5" s="39" t="s">
        <v>40</v>
      </c>
      <c r="C5" s="39" t="s">
        <v>45</v>
      </c>
      <c r="D5" s="42" t="s">
        <v>64</v>
      </c>
      <c r="E5" s="42" t="s">
        <v>65</v>
      </c>
      <c r="F5" s="42" t="s">
        <v>67</v>
      </c>
      <c r="G5"/>
      <c r="H5"/>
      <c r="I5" s="14"/>
    </row>
    <row r="6" spans="1:6" s="16" customFormat="1" ht="41.25" customHeight="1">
      <c r="A6" s="53" t="s">
        <v>16</v>
      </c>
      <c r="B6" s="99">
        <f>SUM(B8:B16)</f>
        <v>94101</v>
      </c>
      <c r="C6" s="99">
        <f>SUM(C8:C16)</f>
        <v>94684</v>
      </c>
      <c r="D6" s="99">
        <f>SUM(D8:D16)</f>
        <v>95622</v>
      </c>
      <c r="E6" s="99">
        <f>SUM(E8:E16)</f>
        <v>96489</v>
      </c>
      <c r="F6" s="99">
        <f>SUM(F8:F16)</f>
        <v>97156</v>
      </c>
    </row>
    <row r="7" spans="1:6" ht="24.75" customHeight="1">
      <c r="A7" s="213" t="s">
        <v>38</v>
      </c>
      <c r="B7" s="214"/>
      <c r="C7" s="215"/>
      <c r="D7" s="28"/>
      <c r="E7" s="28"/>
      <c r="F7" s="28"/>
    </row>
    <row r="8" spans="1:6" ht="19.5" customHeight="1">
      <c r="A8" s="25" t="s">
        <v>46</v>
      </c>
      <c r="B8" s="107">
        <v>50485</v>
      </c>
      <c r="C8" s="107">
        <v>50312</v>
      </c>
      <c r="D8" s="107">
        <v>50472</v>
      </c>
      <c r="E8" s="107">
        <v>50744</v>
      </c>
      <c r="F8" s="107">
        <v>50806</v>
      </c>
    </row>
    <row r="9" spans="1:6" ht="19.5" customHeight="1">
      <c r="A9" s="25" t="s">
        <v>47</v>
      </c>
      <c r="B9" s="107">
        <v>2353</v>
      </c>
      <c r="C9" s="107">
        <v>2361</v>
      </c>
      <c r="D9" s="107">
        <v>2371</v>
      </c>
      <c r="E9" s="107">
        <v>2378</v>
      </c>
      <c r="F9" s="107">
        <v>2386</v>
      </c>
    </row>
    <row r="10" spans="1:9" s="18" customFormat="1" ht="19.5" customHeight="1">
      <c r="A10" s="26" t="s">
        <v>48</v>
      </c>
      <c r="B10" s="107">
        <v>5217</v>
      </c>
      <c r="C10" s="107">
        <v>5243</v>
      </c>
      <c r="D10" s="107">
        <v>5245</v>
      </c>
      <c r="E10" s="107">
        <v>5249</v>
      </c>
      <c r="F10" s="107">
        <v>5258</v>
      </c>
      <c r="G10" s="17"/>
      <c r="H10" s="17"/>
      <c r="I10" s="17"/>
    </row>
    <row r="11" spans="1:9" s="19" customFormat="1" ht="19.5" customHeight="1">
      <c r="A11" s="26" t="s">
        <v>49</v>
      </c>
      <c r="B11" s="107">
        <v>3994</v>
      </c>
      <c r="C11" s="107">
        <v>4019</v>
      </c>
      <c r="D11" s="107">
        <v>4056</v>
      </c>
      <c r="E11" s="107">
        <v>4092</v>
      </c>
      <c r="F11" s="107">
        <v>4152</v>
      </c>
      <c r="G11" s="17"/>
      <c r="H11" s="17"/>
      <c r="I11" s="17"/>
    </row>
    <row r="12" spans="1:9" s="20" customFormat="1" ht="19.5" customHeight="1">
      <c r="A12" s="26" t="s">
        <v>50</v>
      </c>
      <c r="B12" s="107">
        <v>4380</v>
      </c>
      <c r="C12" s="107">
        <v>4353</v>
      </c>
      <c r="D12" s="107">
        <v>4363</v>
      </c>
      <c r="E12" s="107">
        <v>4387</v>
      </c>
      <c r="F12" s="107">
        <v>4416</v>
      </c>
      <c r="G12" s="17"/>
      <c r="H12" s="17"/>
      <c r="I12" s="17"/>
    </row>
    <row r="13" spans="1:6" ht="19.5" customHeight="1">
      <c r="A13" s="25" t="s">
        <v>51</v>
      </c>
      <c r="B13" s="107">
        <v>6987</v>
      </c>
      <c r="C13" s="107">
        <v>7052</v>
      </c>
      <c r="D13" s="107">
        <v>7079</v>
      </c>
      <c r="E13" s="107">
        <v>7124</v>
      </c>
      <c r="F13" s="107">
        <v>7148</v>
      </c>
    </row>
    <row r="14" spans="1:6" ht="19.5" customHeight="1">
      <c r="A14" s="25" t="s">
        <v>52</v>
      </c>
      <c r="B14" s="107">
        <v>14825</v>
      </c>
      <c r="C14" s="107">
        <v>15444</v>
      </c>
      <c r="D14" s="107">
        <v>16074</v>
      </c>
      <c r="E14" s="107">
        <v>16519</v>
      </c>
      <c r="F14" s="107">
        <v>16958</v>
      </c>
    </row>
    <row r="15" spans="1:6" ht="19.5" customHeight="1">
      <c r="A15" s="25" t="s">
        <v>53</v>
      </c>
      <c r="B15" s="107">
        <v>3428</v>
      </c>
      <c r="C15" s="107">
        <v>3456</v>
      </c>
      <c r="D15" s="107">
        <v>3510</v>
      </c>
      <c r="E15" s="107">
        <v>3544</v>
      </c>
      <c r="F15" s="107">
        <v>3580</v>
      </c>
    </row>
    <row r="16" spans="1:6" ht="19.5" customHeight="1">
      <c r="A16" s="25" t="s">
        <v>54</v>
      </c>
      <c r="B16" s="107">
        <v>2432</v>
      </c>
      <c r="C16" s="107">
        <v>2444</v>
      </c>
      <c r="D16" s="107">
        <v>2452</v>
      </c>
      <c r="E16" s="107">
        <v>2452</v>
      </c>
      <c r="F16" s="107">
        <v>2452</v>
      </c>
    </row>
    <row r="17" ht="27" customHeight="1"/>
    <row r="18" spans="1:8" s="52" customFormat="1" ht="36.75" customHeight="1">
      <c r="A18" s="237" t="s">
        <v>99</v>
      </c>
      <c r="B18" s="237"/>
      <c r="C18" s="238"/>
      <c r="D18" s="238"/>
      <c r="E18" s="238"/>
      <c r="F18" s="238"/>
      <c r="G18" s="51"/>
      <c r="H18" s="51"/>
    </row>
    <row r="19" spans="1:9" s="15" customFormat="1" ht="13.5" customHeight="1">
      <c r="A19" s="219" t="s">
        <v>123</v>
      </c>
      <c r="B19" s="222" t="s">
        <v>66</v>
      </c>
      <c r="C19" s="222" t="s">
        <v>42</v>
      </c>
      <c r="D19" s="207" t="s">
        <v>36</v>
      </c>
      <c r="E19" s="208"/>
      <c r="F19" s="209"/>
      <c r="G19"/>
      <c r="H19"/>
      <c r="I19" s="14"/>
    </row>
    <row r="20" spans="1:9" s="15" customFormat="1" ht="12.75" customHeight="1">
      <c r="A20" s="220"/>
      <c r="B20" s="223"/>
      <c r="C20" s="223"/>
      <c r="D20" s="210"/>
      <c r="E20" s="211"/>
      <c r="F20" s="212"/>
      <c r="G20"/>
      <c r="H20"/>
      <c r="I20" s="14"/>
    </row>
    <row r="21" spans="1:9" s="15" customFormat="1" ht="17.25" customHeight="1">
      <c r="A21" s="221"/>
      <c r="B21" s="39" t="s">
        <v>40</v>
      </c>
      <c r="C21" s="39" t="s">
        <v>45</v>
      </c>
      <c r="D21" s="42" t="s">
        <v>64</v>
      </c>
      <c r="E21" s="42" t="s">
        <v>65</v>
      </c>
      <c r="F21" s="42" t="s">
        <v>67</v>
      </c>
      <c r="G21"/>
      <c r="H21"/>
      <c r="I21" s="14"/>
    </row>
    <row r="22" spans="1:6" s="16" customFormat="1" ht="41.25" customHeight="1">
      <c r="A22" s="53" t="s">
        <v>16</v>
      </c>
      <c r="B22" s="99">
        <f>SUM(B24:B32)</f>
        <v>44813</v>
      </c>
      <c r="C22" s="99">
        <f>SUM(C24:C32)</f>
        <v>44942</v>
      </c>
      <c r="D22" s="99">
        <f>SUM(D24:D32)</f>
        <v>45071</v>
      </c>
      <c r="E22" s="99">
        <f>SUM(E24:E32)</f>
        <v>45061</v>
      </c>
      <c r="F22" s="99">
        <f>SUM(F24:F32)</f>
        <v>45119</v>
      </c>
    </row>
    <row r="23" spans="1:6" ht="24" customHeight="1">
      <c r="A23" s="213" t="s">
        <v>38</v>
      </c>
      <c r="B23" s="214"/>
      <c r="C23" s="215"/>
      <c r="D23" s="28"/>
      <c r="E23" s="28"/>
      <c r="F23" s="28"/>
    </row>
    <row r="24" spans="1:6" ht="19.5" customHeight="1">
      <c r="A24" s="25" t="s">
        <v>46</v>
      </c>
      <c r="B24" s="107">
        <v>24509</v>
      </c>
      <c r="C24" s="107">
        <v>24509</v>
      </c>
      <c r="D24" s="107">
        <v>24509</v>
      </c>
      <c r="E24" s="107">
        <v>24509</v>
      </c>
      <c r="F24" s="107">
        <v>24509</v>
      </c>
    </row>
    <row r="25" spans="1:6" ht="19.5" customHeight="1">
      <c r="A25" s="25" t="s">
        <v>47</v>
      </c>
      <c r="B25" s="107">
        <v>1299</v>
      </c>
      <c r="C25" s="107">
        <v>1298</v>
      </c>
      <c r="D25" s="107">
        <v>1301</v>
      </c>
      <c r="E25" s="107">
        <v>1301</v>
      </c>
      <c r="F25" s="107">
        <v>1301</v>
      </c>
    </row>
    <row r="26" spans="1:9" s="18" customFormat="1" ht="19.5" customHeight="1">
      <c r="A26" s="26" t="s">
        <v>48</v>
      </c>
      <c r="B26" s="107">
        <v>2160</v>
      </c>
      <c r="C26" s="107">
        <v>2153</v>
      </c>
      <c r="D26" s="107">
        <v>2145</v>
      </c>
      <c r="E26" s="107">
        <v>2145</v>
      </c>
      <c r="F26" s="107">
        <v>2145</v>
      </c>
      <c r="G26" s="17"/>
      <c r="H26" s="17"/>
      <c r="I26" s="17"/>
    </row>
    <row r="27" spans="1:9" s="19" customFormat="1" ht="19.5" customHeight="1">
      <c r="A27" s="26" t="s">
        <v>49</v>
      </c>
      <c r="B27" s="107">
        <v>2657</v>
      </c>
      <c r="C27" s="107">
        <v>2740</v>
      </c>
      <c r="D27" s="107">
        <v>2745</v>
      </c>
      <c r="E27" s="107">
        <v>2753</v>
      </c>
      <c r="F27" s="107">
        <v>2763</v>
      </c>
      <c r="G27" s="17"/>
      <c r="H27" s="17"/>
      <c r="I27" s="17"/>
    </row>
    <row r="28" spans="1:9" s="20" customFormat="1" ht="19.5" customHeight="1">
      <c r="A28" s="26" t="s">
        <v>50</v>
      </c>
      <c r="B28" s="107">
        <v>2546</v>
      </c>
      <c r="C28" s="107">
        <v>2604</v>
      </c>
      <c r="D28" s="107">
        <v>2605</v>
      </c>
      <c r="E28" s="107">
        <v>2605</v>
      </c>
      <c r="F28" s="107">
        <v>2605</v>
      </c>
      <c r="G28" s="17"/>
      <c r="H28" s="17"/>
      <c r="I28" s="17"/>
    </row>
    <row r="29" spans="1:6" ht="19.5" customHeight="1">
      <c r="A29" s="25" t="s">
        <v>51</v>
      </c>
      <c r="B29" s="107">
        <v>3828</v>
      </c>
      <c r="C29" s="107">
        <v>3812</v>
      </c>
      <c r="D29" s="107">
        <v>3855</v>
      </c>
      <c r="E29" s="107">
        <v>3800</v>
      </c>
      <c r="F29" s="107">
        <v>3800</v>
      </c>
    </row>
    <row r="30" spans="1:6" ht="19.5" customHeight="1">
      <c r="A30" s="25" t="s">
        <v>52</v>
      </c>
      <c r="B30" s="107">
        <v>3926</v>
      </c>
      <c r="C30" s="107">
        <v>3985</v>
      </c>
      <c r="D30" s="107">
        <v>4041</v>
      </c>
      <c r="E30" s="107">
        <v>4065</v>
      </c>
      <c r="F30" s="107">
        <v>4102</v>
      </c>
    </row>
    <row r="31" spans="1:6" ht="19.5" customHeight="1">
      <c r="A31" s="25" t="s">
        <v>53</v>
      </c>
      <c r="B31" s="107">
        <v>2208</v>
      </c>
      <c r="C31" s="107">
        <v>2169</v>
      </c>
      <c r="D31" s="107">
        <v>2195</v>
      </c>
      <c r="E31" s="107">
        <v>2208</v>
      </c>
      <c r="F31" s="107">
        <v>2219</v>
      </c>
    </row>
    <row r="32" spans="1:6" ht="19.5" customHeight="1">
      <c r="A32" s="25" t="s">
        <v>54</v>
      </c>
      <c r="B32" s="107">
        <v>1680</v>
      </c>
      <c r="C32" s="107">
        <v>1672</v>
      </c>
      <c r="D32" s="107">
        <v>1675</v>
      </c>
      <c r="E32" s="107">
        <v>1675</v>
      </c>
      <c r="F32" s="107">
        <v>1675</v>
      </c>
    </row>
    <row r="34" ht="7.5" customHeight="1"/>
    <row r="35" spans="1:3" ht="57.75" customHeight="1">
      <c r="A35" s="184" t="s">
        <v>149</v>
      </c>
      <c r="B35"/>
      <c r="C35"/>
    </row>
    <row r="36" spans="1:2" ht="12.75">
      <c r="A36" s="3" t="s">
        <v>158</v>
      </c>
      <c r="B36" s="3"/>
    </row>
  </sheetData>
  <mergeCells count="13">
    <mergeCell ref="D3:F4"/>
    <mergeCell ref="A7:C7"/>
    <mergeCell ref="E2:F2"/>
    <mergeCell ref="A1:F1"/>
    <mergeCell ref="A3:A5"/>
    <mergeCell ref="C3:C4"/>
    <mergeCell ref="B3:B4"/>
    <mergeCell ref="A23:C23"/>
    <mergeCell ref="A18:F18"/>
    <mergeCell ref="A19:A21"/>
    <mergeCell ref="B19:B20"/>
    <mergeCell ref="C19:C20"/>
    <mergeCell ref="D19:F20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2014-08-04T12:39:58Z</cp:lastPrinted>
  <dcterms:created xsi:type="dcterms:W3CDTF">1997-08-14T07:16:09Z</dcterms:created>
  <dcterms:modified xsi:type="dcterms:W3CDTF">2014-08-04T13:32:16Z</dcterms:modified>
  <cp:category/>
  <cp:version/>
  <cp:contentType/>
  <cp:contentStatus/>
</cp:coreProperties>
</file>