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70" yWindow="-105" windowWidth="23565" windowHeight="128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4" i="1"/>
  <c r="G4" s="1"/>
  <c r="H5"/>
  <c r="H6"/>
  <c r="H7"/>
  <c r="H8"/>
  <c r="H9"/>
  <c r="H11"/>
  <c r="H12"/>
  <c r="H13"/>
  <c r="H16"/>
  <c r="H17"/>
  <c r="H18"/>
  <c r="H19"/>
  <c r="H21"/>
  <c r="H22"/>
  <c r="H23"/>
  <c r="H24"/>
  <c r="H25"/>
  <c r="H26"/>
  <c r="H27"/>
  <c r="H28"/>
  <c r="H30"/>
  <c r="H31"/>
  <c r="H33"/>
  <c r="H34"/>
  <c r="H35"/>
  <c r="H36"/>
  <c r="H38"/>
  <c r="H40"/>
  <c r="H41"/>
  <c r="H43"/>
  <c r="H44"/>
  <c r="H45"/>
  <c r="H46"/>
  <c r="H47"/>
  <c r="H48"/>
  <c r="H49"/>
  <c r="H50"/>
  <c r="H51"/>
  <c r="H4"/>
  <c r="G5"/>
  <c r="G6"/>
  <c r="G7"/>
  <c r="G8"/>
  <c r="G9"/>
  <c r="G11"/>
  <c r="G12"/>
  <c r="G13"/>
  <c r="G16"/>
  <c r="G17"/>
  <c r="G18"/>
  <c r="G19"/>
  <c r="G21"/>
  <c r="G22"/>
  <c r="G23"/>
  <c r="G24"/>
  <c r="G25"/>
  <c r="G26"/>
  <c r="G27"/>
  <c r="G28"/>
  <c r="G30"/>
  <c r="G31"/>
  <c r="G33"/>
  <c r="G34"/>
  <c r="G35"/>
  <c r="G36"/>
  <c r="G38"/>
  <c r="G41"/>
  <c r="G43"/>
  <c r="G44"/>
  <c r="G45"/>
  <c r="G46"/>
  <c r="G47"/>
  <c r="G48"/>
  <c r="G49"/>
  <c r="G50"/>
  <c r="G51"/>
  <c r="D36"/>
  <c r="D33" s="1"/>
  <c r="D9"/>
  <c r="D43"/>
  <c r="D27" l="1"/>
  <c r="D23"/>
  <c r="D21"/>
  <c r="D8"/>
  <c r="D5"/>
  <c r="E36"/>
  <c r="E33" s="1"/>
  <c r="E43"/>
  <c r="E27"/>
  <c r="E23"/>
  <c r="E21"/>
  <c r="E9"/>
  <c r="E8" s="1"/>
  <c r="E5"/>
  <c r="E4" l="1"/>
</calcChain>
</file>

<file path=xl/sharedStrings.xml><?xml version="1.0" encoding="utf-8"?>
<sst xmlns="http://schemas.openxmlformats.org/spreadsheetml/2006/main" count="124" uniqueCount="106">
  <si>
    <t>Код бюджетной классификации Российской Федерации</t>
  </si>
  <si>
    <t>Наименование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</si>
  <si>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</si>
  <si>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</si>
  <si>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</si>
  <si>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</si>
  <si>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</si>
  <si>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</si>
  <si>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</si>
  <si>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</si>
  <si>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</si>
  <si>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</si>
  <si>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</si>
  <si>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</si>
  <si>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1 03 02090 01 0000 110</t>
  </si>
  <si>
    <t>Акцизы на вина, 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производимые на территории Российской Федерации</t>
  </si>
  <si>
    <t>1 03 02100 01 0000 110</t>
  </si>
  <si>
    <t>Акцизы на пиво, производимое на территории Российской Федерации</t>
  </si>
  <si>
    <t>1 03 02110 01 0000 110</t>
  </si>
  <si>
    <t>Акцизы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 Российской Федерации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</si>
  <si>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</si>
  <si>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</si>
  <si>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</si>
  <si>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</si>
  <si>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</si>
  <si>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</si>
  <si>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</si>
  <si>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</si>
  <si>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</si>
  <si>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</si>
  <si>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</si>
  <si>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</si>
  <si>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</si>
  <si>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>НАЛОГИ НА ИМУЩЕСТВО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</si>
  <si>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</si>
  <si>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</si>
  <si>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</si>
  <si>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</si>
  <si>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</si>
  <si>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</si>
  <si>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1 07 00000 00 0000 000</t>
  </si>
  <si>
    <t>НАЛОГИ, СБОРЫ И РЕГУЛЯРНЫЕ ПЛАТЕЖИ ЗА ПОЛЬЗОВАНИЕ ПРИРОДНЫМИ РЕСУРСАМИ</t>
  </si>
  <si>
    <t>1 07 01000 01 0000 110</t>
  </si>
  <si>
    <t>Налог на добычу полезных ископаемых</t>
  </si>
  <si>
    <t>1 08 00000 00 0000 000</t>
  </si>
  <si>
    <t>ГОСУДАРСТВЕННАЯ ПОШЛИНА</t>
  </si>
  <si>
    <t>1 08 07000 01 0000 110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</si>
  <si>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</si>
  <si>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</si>
  <si>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</si>
  <si>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</si>
  <si>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</si>
  <si>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1 11 03000 00 0000 120</t>
  </si>
  <si>
    <t>Проценты, полученные от предоставления бюджетных кредитов внутри страны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</si>
  <si>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</si>
  <si>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</si>
  <si>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</si>
  <si>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</si>
  <si>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</si>
  <si>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</si>
  <si>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1 11 07000 00 0000 120</t>
  </si>
  <si>
    <t>Платежи от государственных и муниципальных унитарных предприятий</t>
  </si>
  <si>
    <t>1 12 00000 00 0000 000</t>
  </si>
  <si>
    <t>ПЛАТЕЖИ ПРИ ПОЛЬЗОВАНИИ ПРИРОДНЫМИ РЕСУРСАМИ</t>
  </si>
  <si>
    <t>1 12 01000 01 0000 120</t>
  </si>
  <si>
    <t>Плата за негативное воздействие на окружающую среду</t>
  </si>
  <si>
    <t>1 12 02000 00 0000 120</t>
  </si>
  <si>
    <t>Платежи при пользовании недрами</t>
  </si>
  <si>
    <t>1 12 04000 00 0000 120</t>
  </si>
  <si>
    <t>Плата за использование лесов</t>
  </si>
  <si>
    <t>1 13 00000 00 0000 000</t>
  </si>
  <si>
    <t>ДОХОДЫ ОТ ОКАЗАНИЯ ПЛАТНЫХ УСЛУГ (РАБОТ) И КОМПЕНСАЦИИ ЗАТРАТ ГОСУДАРСТВА</t>
  </si>
  <si>
    <t>1 14 00000 00 0000 000</t>
  </si>
  <si>
    <t>ДОХОДЫ ОТ ПРОДАЖИ МАТЕРИАЛЬНЫХ И НЕМАТЕРИАЛЬНЫХ АКТИВОВ</t>
  </si>
  <si>
    <t>1 15 00000 00 0000 000</t>
  </si>
  <si>
    <t>АДМИНИСТРАТИВНЫЕ ПЛАТЕЖИ И СБОРЫ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</si>
  <si>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</si>
  <si>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</si>
  <si>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</si>
  <si>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</si>
  <si>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Прогноз на 2015 год</t>
  </si>
  <si>
    <t>1 03 02011 01 0000 110</t>
  </si>
  <si>
    <t>Акцизы на этиловый спирт из пищевого сырья (за исключением дистиллятов винного, виноградного, плодового, коньячного, кальвадосного, вискового), производимый на территории Российской Федерации</t>
  </si>
  <si>
    <t>1 03 02120 01 0000 110</t>
  </si>
  <si>
    <t>Акцизы на сидр, пуаре, медовуху, производимые на территории Российской Федерации</t>
  </si>
  <si>
    <t>1 03 02290 01 0000 110</t>
  </si>
  <si>
    <t>Возврат сумм доходов от уплаты акцизов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производимое на территории Российской Федерации, за счет доходов бюджетов субъектов Российской Федерации</t>
  </si>
  <si>
    <t>1 03 02220 01 0000 110</t>
  </si>
  <si>
    <t>1 07 04000 01 0000 110</t>
  </si>
  <si>
    <t>Сборы за пользование объектами животного мира</t>
  </si>
  <si>
    <t>1 09 00000 00 0000 000</t>
  </si>
  <si>
    <t>ЗАДОЛЖЕННОСТЬ И ПЕРЕРАСЧЕТЫ ПО ОТМЕННЫМ НАЛОГАМ И СБОРАМ</t>
  </si>
  <si>
    <t>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</si>
  <si>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</si>
  <si>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</si>
  <si>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</si>
  <si>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</si>
  <si>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</si>
  <si>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уплаты акцизов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производимое на территории Российской Федерации, за счет доходов бюджетов субъектов Российской Федерации</t>
  </si>
  <si>
    <t>Факт за 2013 год</t>
  </si>
  <si>
    <t>Оценка 2014 года</t>
  </si>
  <si>
    <t>-</t>
  </si>
  <si>
    <t>Темп роста доходов в 2015 году в сравнении с фактом 2013 года</t>
  </si>
  <si>
    <t>Темп роста доходов в 2015 году в сравнении с оценкой 2014 года</t>
  </si>
  <si>
    <t>Сведения по видам налоговых и неналоговых доходов поступающих в бюджет Республики Адыгея в сравнении с оценкой исполнения республиканского бюджета Республики Адыгея 2014 года и фактическим исполнением 2013 года</t>
  </si>
  <si>
    <t>тыс. рублей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</si>
</sst>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%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164" fontId="4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NumberFormat="1" applyFont="1" applyFill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8" fillId="0" borderId="0" xfId="0" applyFont="1" applyAlignment="1">
      <alignment horizontal="center" wrapText="1"/>
    </xf>
    <xf numFmtId="165" fontId="4" fillId="0" borderId="1" xfId="1" applyNumberFormat="1" applyFont="1" applyFill="1" applyBorder="1" applyAlignment="1">
      <alignment horizontal="right" wrapText="1"/>
    </xf>
    <xf numFmtId="165" fontId="3" fillId="0" borderId="1" xfId="1" applyNumberFormat="1" applyFont="1" applyFill="1" applyBorder="1" applyAlignment="1">
      <alignment horizontal="right" wrapText="1"/>
    </xf>
    <xf numFmtId="165" fontId="2" fillId="0" borderId="1" xfId="1" applyNumberFormat="1" applyFont="1" applyFill="1" applyBorder="1" applyAlignment="1">
      <alignment horizontal="right" wrapText="1"/>
    </xf>
    <xf numFmtId="165" fontId="5" fillId="0" borderId="1" xfId="1" applyNumberFormat="1" applyFont="1" applyFill="1" applyBorder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51"/>
  <sheetViews>
    <sheetView tabSelected="1" workbookViewId="0">
      <selection activeCell="D10" sqref="D10"/>
    </sheetView>
  </sheetViews>
  <sheetFormatPr defaultRowHeight="15"/>
  <cols>
    <col min="1" max="1" width="2.42578125" customWidth="1"/>
    <col min="2" max="2" width="25.7109375" bestFit="1" customWidth="1"/>
    <col min="3" max="3" width="85.42578125" style="1" customWidth="1"/>
    <col min="4" max="5" width="17.7109375" style="1" customWidth="1"/>
    <col min="6" max="8" width="17.7109375" customWidth="1"/>
    <col min="9" max="9" width="14.42578125" customWidth="1"/>
  </cols>
  <sheetData>
    <row r="1" spans="2:8" ht="45.75" customHeight="1">
      <c r="B1" s="12" t="s">
        <v>104</v>
      </c>
      <c r="C1" s="12"/>
      <c r="D1" s="12"/>
      <c r="E1" s="12"/>
      <c r="F1" s="12"/>
      <c r="G1" s="12"/>
      <c r="H1" s="12"/>
    </row>
    <row r="2" spans="2:8">
      <c r="H2" s="17" t="s">
        <v>105</v>
      </c>
    </row>
    <row r="3" spans="2:8" ht="75">
      <c r="B3" s="6" t="s">
        <v>0</v>
      </c>
      <c r="C3" s="6" t="s">
        <v>1</v>
      </c>
      <c r="D3" s="6" t="s">
        <v>99</v>
      </c>
      <c r="E3" s="6" t="s">
        <v>100</v>
      </c>
      <c r="F3" s="6" t="s">
        <v>80</v>
      </c>
      <c r="G3" s="6" t="s">
        <v>102</v>
      </c>
      <c r="H3" s="6" t="s">
        <v>103</v>
      </c>
    </row>
    <row r="4" spans="2:8" ht="15.75">
      <c r="B4" s="18" t="s">
        <v>2</v>
      </c>
      <c r="C4" s="19" t="s">
        <v>3</v>
      </c>
      <c r="D4" s="2">
        <f>D5+D8+D21+D23+D27+D30+D32+D33+D43+D47+D48+D49+D50+D51</f>
        <v>5826343.3000000007</v>
      </c>
      <c r="E4" s="2">
        <f>E5+E8+E21+E23+E27+E30+E32+E33+E43+E47+E48+E49+E50+E51</f>
        <v>6710373.7000000002</v>
      </c>
      <c r="F4" s="2">
        <v>7106953.7000000002</v>
      </c>
      <c r="G4" s="13">
        <f>F4/D4</f>
        <v>1.2197965918005551</v>
      </c>
      <c r="H4" s="13">
        <f>F4/E4</f>
        <v>1.0590995401642087</v>
      </c>
    </row>
    <row r="5" spans="2:8" ht="15.75">
      <c r="B5" s="18" t="s">
        <v>4</v>
      </c>
      <c r="C5" s="19" t="s">
        <v>5</v>
      </c>
      <c r="D5" s="3">
        <f>D6+D7</f>
        <v>3461923.2</v>
      </c>
      <c r="E5" s="3">
        <f>E6+E7</f>
        <v>4001240.6999999997</v>
      </c>
      <c r="F5" s="3">
        <v>4248046.3</v>
      </c>
      <c r="G5" s="14">
        <f t="shared" ref="G5:G51" si="0">F5/D5</f>
        <v>1.2270769900383693</v>
      </c>
      <c r="H5" s="14">
        <f t="shared" ref="H5:H51" si="1">F5/E5</f>
        <v>1.0616822677026154</v>
      </c>
    </row>
    <row r="6" spans="2:8" ht="15.75">
      <c r="B6" s="7" t="s">
        <v>6</v>
      </c>
      <c r="C6" s="8" t="s">
        <v>7</v>
      </c>
      <c r="D6" s="4">
        <v>1479739.1</v>
      </c>
      <c r="E6" s="4">
        <v>1612400.4</v>
      </c>
      <c r="F6" s="4">
        <v>1693181.6</v>
      </c>
      <c r="G6" s="15">
        <f t="shared" si="0"/>
        <v>1.1442433331659614</v>
      </c>
      <c r="H6" s="15">
        <f t="shared" si="1"/>
        <v>1.0500999627635916</v>
      </c>
    </row>
    <row r="7" spans="2:8" ht="15.75">
      <c r="B7" s="7" t="s">
        <v>8</v>
      </c>
      <c r="C7" s="8" t="s">
        <v>9</v>
      </c>
      <c r="D7" s="4">
        <v>1982184.1</v>
      </c>
      <c r="E7" s="4">
        <v>2388840.2999999998</v>
      </c>
      <c r="F7" s="4">
        <v>2554864.7000000002</v>
      </c>
      <c r="G7" s="15">
        <f t="shared" si="0"/>
        <v>1.2889139308503181</v>
      </c>
      <c r="H7" s="15">
        <f t="shared" si="1"/>
        <v>1.069499999644179</v>
      </c>
    </row>
    <row r="8" spans="2:8" ht="29.25">
      <c r="B8" s="18" t="s">
        <v>10</v>
      </c>
      <c r="C8" s="19" t="s">
        <v>11</v>
      </c>
      <c r="D8" s="2">
        <f>D9</f>
        <v>1339813.2999999998</v>
      </c>
      <c r="E8" s="2">
        <f>E9</f>
        <v>1304151.7000000002</v>
      </c>
      <c r="F8" s="2">
        <v>1408648.2</v>
      </c>
      <c r="G8" s="13">
        <f t="shared" si="0"/>
        <v>1.0513764865597319</v>
      </c>
      <c r="H8" s="13">
        <f t="shared" si="1"/>
        <v>1.0801260313504937</v>
      </c>
    </row>
    <row r="9" spans="2:8" ht="30">
      <c r="B9" s="7" t="s">
        <v>12</v>
      </c>
      <c r="C9" s="8" t="s">
        <v>13</v>
      </c>
      <c r="D9" s="5">
        <f>D10+D11+D12+D13+D16+D17+D18+D19+D20+D14+D15</f>
        <v>1339813.2999999998</v>
      </c>
      <c r="E9" s="5">
        <f>E10+E11+E12+E13+E16+E17+E18+E19+E20+E14</f>
        <v>1304151.7000000002</v>
      </c>
      <c r="F9" s="5">
        <v>1408648.2</v>
      </c>
      <c r="G9" s="16">
        <f t="shared" si="0"/>
        <v>1.0513764865597319</v>
      </c>
      <c r="H9" s="16">
        <f t="shared" si="1"/>
        <v>1.0801260313504937</v>
      </c>
    </row>
    <row r="10" spans="2:8" ht="45">
      <c r="B10" s="7" t="s">
        <v>81</v>
      </c>
      <c r="C10" s="9" t="s">
        <v>82</v>
      </c>
      <c r="D10" s="5">
        <v>3</v>
      </c>
      <c r="E10" s="5">
        <v>1152</v>
      </c>
      <c r="F10" s="5">
        <v>0</v>
      </c>
      <c r="G10" s="16" t="s">
        <v>101</v>
      </c>
      <c r="H10" s="16" t="s">
        <v>101</v>
      </c>
    </row>
    <row r="11" spans="2:8" ht="75">
      <c r="B11" s="7" t="s">
        <v>14</v>
      </c>
      <c r="C11" s="8" t="s">
        <v>15</v>
      </c>
      <c r="D11" s="4">
        <v>239508.6</v>
      </c>
      <c r="E11" s="4">
        <v>205475.20000000001</v>
      </c>
      <c r="F11" s="4">
        <v>232094.7</v>
      </c>
      <c r="G11" s="15">
        <f t="shared" si="0"/>
        <v>0.96904537039588556</v>
      </c>
      <c r="H11" s="15">
        <f t="shared" si="1"/>
        <v>1.129550914173584</v>
      </c>
    </row>
    <row r="12" spans="2:8" ht="15.75">
      <c r="B12" s="7" t="s">
        <v>16</v>
      </c>
      <c r="C12" s="8" t="s">
        <v>17</v>
      </c>
      <c r="D12" s="4">
        <v>218850.5</v>
      </c>
      <c r="E12" s="4">
        <v>276660</v>
      </c>
      <c r="F12" s="4">
        <v>314180</v>
      </c>
      <c r="G12" s="15">
        <f t="shared" si="0"/>
        <v>1.4355918766463864</v>
      </c>
      <c r="H12" s="15">
        <f t="shared" si="1"/>
        <v>1.1356177257283309</v>
      </c>
    </row>
    <row r="13" spans="2:8" ht="90">
      <c r="B13" s="7" t="s">
        <v>18</v>
      </c>
      <c r="C13" s="8" t="s">
        <v>19</v>
      </c>
      <c r="D13" s="4">
        <v>56897.4</v>
      </c>
      <c r="E13" s="4">
        <v>133816</v>
      </c>
      <c r="F13" s="4">
        <v>138968</v>
      </c>
      <c r="G13" s="15">
        <f t="shared" si="0"/>
        <v>2.4424314643551375</v>
      </c>
      <c r="H13" s="15">
        <f t="shared" si="1"/>
        <v>1.0385006277276261</v>
      </c>
    </row>
    <row r="14" spans="2:8" ht="15.75">
      <c r="B14" s="7" t="s">
        <v>83</v>
      </c>
      <c r="C14" s="9" t="s">
        <v>84</v>
      </c>
      <c r="D14" s="4">
        <v>0</v>
      </c>
      <c r="E14" s="4">
        <v>200</v>
      </c>
      <c r="F14" s="4">
        <v>0</v>
      </c>
      <c r="G14" s="15" t="s">
        <v>101</v>
      </c>
      <c r="H14" s="15" t="s">
        <v>101</v>
      </c>
    </row>
    <row r="15" spans="2:8" ht="60">
      <c r="B15" s="7" t="s">
        <v>87</v>
      </c>
      <c r="C15" s="10" t="s">
        <v>98</v>
      </c>
      <c r="D15" s="4">
        <v>8231.9</v>
      </c>
      <c r="E15" s="4">
        <v>0</v>
      </c>
      <c r="F15" s="4">
        <v>0</v>
      </c>
      <c r="G15" s="15" t="s">
        <v>101</v>
      </c>
      <c r="H15" s="15" t="s">
        <v>101</v>
      </c>
    </row>
    <row r="16" spans="2:8" ht="45">
      <c r="B16" s="7" t="s">
        <v>20</v>
      </c>
      <c r="C16" s="8" t="s">
        <v>21</v>
      </c>
      <c r="D16" s="4">
        <v>344228.6</v>
      </c>
      <c r="E16" s="4">
        <v>261528.8</v>
      </c>
      <c r="F16" s="4">
        <v>282936.3</v>
      </c>
      <c r="G16" s="15">
        <f t="shared" si="0"/>
        <v>0.821943034367278</v>
      </c>
      <c r="H16" s="15">
        <f t="shared" si="1"/>
        <v>1.0818552297108388</v>
      </c>
    </row>
    <row r="17" spans="2:8" ht="60">
      <c r="B17" s="7" t="s">
        <v>22</v>
      </c>
      <c r="C17" s="8" t="s">
        <v>23</v>
      </c>
      <c r="D17" s="4">
        <v>6125.3</v>
      </c>
      <c r="E17" s="4">
        <v>5656.3</v>
      </c>
      <c r="F17" s="4">
        <v>5939.6</v>
      </c>
      <c r="G17" s="15">
        <f t="shared" si="0"/>
        <v>0.96968311756158887</v>
      </c>
      <c r="H17" s="15">
        <f t="shared" si="1"/>
        <v>1.0500857450983858</v>
      </c>
    </row>
    <row r="18" spans="2:8" ht="45">
      <c r="B18" s="7" t="s">
        <v>24</v>
      </c>
      <c r="C18" s="8" t="s">
        <v>25</v>
      </c>
      <c r="D18" s="4">
        <v>446865</v>
      </c>
      <c r="E18" s="4">
        <v>416407.4</v>
      </c>
      <c r="F18" s="4">
        <v>428821.2</v>
      </c>
      <c r="G18" s="15">
        <f t="shared" si="0"/>
        <v>0.95962136215635596</v>
      </c>
      <c r="H18" s="15">
        <f t="shared" si="1"/>
        <v>1.0298116700135491</v>
      </c>
    </row>
    <row r="19" spans="2:8" ht="45">
      <c r="B19" s="7" t="s">
        <v>26</v>
      </c>
      <c r="C19" s="8" t="s">
        <v>27</v>
      </c>
      <c r="D19" s="4">
        <v>19103</v>
      </c>
      <c r="E19" s="4">
        <v>5436.5</v>
      </c>
      <c r="F19" s="4">
        <v>5708.4</v>
      </c>
      <c r="G19" s="15">
        <f t="shared" si="0"/>
        <v>0.2988221745275611</v>
      </c>
      <c r="H19" s="15">
        <f t="shared" si="1"/>
        <v>1.0500137956405775</v>
      </c>
    </row>
    <row r="20" spans="2:8" ht="60">
      <c r="B20" s="7" t="s">
        <v>85</v>
      </c>
      <c r="C20" s="10" t="s">
        <v>86</v>
      </c>
      <c r="D20" s="4">
        <v>0</v>
      </c>
      <c r="E20" s="4">
        <v>-2180.5</v>
      </c>
      <c r="F20" s="4">
        <v>0</v>
      </c>
      <c r="G20" s="15" t="s">
        <v>101</v>
      </c>
      <c r="H20" s="15" t="s">
        <v>101</v>
      </c>
    </row>
    <row r="21" spans="2:8" ht="15.75">
      <c r="B21" s="18" t="s">
        <v>28</v>
      </c>
      <c r="C21" s="19" t="s">
        <v>29</v>
      </c>
      <c r="D21" s="2">
        <f>D22</f>
        <v>252704.2</v>
      </c>
      <c r="E21" s="2">
        <f>E22</f>
        <v>384473.9</v>
      </c>
      <c r="F21" s="2">
        <v>411668</v>
      </c>
      <c r="G21" s="13">
        <f t="shared" si="0"/>
        <v>1.6290508824150924</v>
      </c>
      <c r="H21" s="13">
        <f t="shared" si="1"/>
        <v>1.0707306789875723</v>
      </c>
    </row>
    <row r="22" spans="2:8" ht="15.75">
      <c r="B22" s="7" t="s">
        <v>30</v>
      </c>
      <c r="C22" s="8" t="s">
        <v>31</v>
      </c>
      <c r="D22" s="4">
        <v>252704.2</v>
      </c>
      <c r="E22" s="4">
        <v>384473.9</v>
      </c>
      <c r="F22" s="4">
        <v>411668</v>
      </c>
      <c r="G22" s="15">
        <f t="shared" si="0"/>
        <v>1.6290508824150924</v>
      </c>
      <c r="H22" s="15">
        <f t="shared" si="1"/>
        <v>1.0707306789875723</v>
      </c>
    </row>
    <row r="23" spans="2:8" ht="15.75">
      <c r="B23" s="18" t="s">
        <v>32</v>
      </c>
      <c r="C23" s="19" t="s">
        <v>33</v>
      </c>
      <c r="D23" s="2">
        <f>D24+D25+D26</f>
        <v>583747.60000000009</v>
      </c>
      <c r="E23" s="2">
        <f>E24+E25+E26</f>
        <v>786112.60000000009</v>
      </c>
      <c r="F23" s="2">
        <v>819596.80000000005</v>
      </c>
      <c r="G23" s="13">
        <f t="shared" si="0"/>
        <v>1.4040259865736491</v>
      </c>
      <c r="H23" s="13">
        <f t="shared" si="1"/>
        <v>1.0425946613754822</v>
      </c>
    </row>
    <row r="24" spans="2:8" ht="15.75">
      <c r="B24" s="7" t="s">
        <v>34</v>
      </c>
      <c r="C24" s="8" t="s">
        <v>35</v>
      </c>
      <c r="D24" s="4">
        <v>428745.4</v>
      </c>
      <c r="E24" s="4">
        <v>544435.4</v>
      </c>
      <c r="F24" s="4">
        <v>563484.1</v>
      </c>
      <c r="G24" s="15">
        <f t="shared" si="0"/>
        <v>1.314262730282354</v>
      </c>
      <c r="H24" s="15">
        <f t="shared" si="1"/>
        <v>1.0349879893923135</v>
      </c>
    </row>
    <row r="25" spans="2:8" ht="15.75">
      <c r="B25" s="7" t="s">
        <v>36</v>
      </c>
      <c r="C25" s="8" t="s">
        <v>37</v>
      </c>
      <c r="D25" s="5">
        <v>153987.9</v>
      </c>
      <c r="E25" s="5">
        <v>239997.2</v>
      </c>
      <c r="F25" s="5">
        <v>254348.7</v>
      </c>
      <c r="G25" s="16">
        <f t="shared" si="0"/>
        <v>1.6517447150068285</v>
      </c>
      <c r="H25" s="16">
        <f t="shared" si="1"/>
        <v>1.0597986143171669</v>
      </c>
    </row>
    <row r="26" spans="2:8" ht="15.75">
      <c r="B26" s="7" t="s">
        <v>38</v>
      </c>
      <c r="C26" s="8" t="s">
        <v>39</v>
      </c>
      <c r="D26" s="4">
        <v>1014.3</v>
      </c>
      <c r="E26" s="4">
        <v>1680</v>
      </c>
      <c r="F26" s="4">
        <v>1764</v>
      </c>
      <c r="G26" s="15">
        <f t="shared" si="0"/>
        <v>1.7391304347826089</v>
      </c>
      <c r="H26" s="15">
        <f t="shared" si="1"/>
        <v>1.05</v>
      </c>
    </row>
    <row r="27" spans="2:8" ht="29.25">
      <c r="B27" s="18" t="s">
        <v>40</v>
      </c>
      <c r="C27" s="19" t="s">
        <v>41</v>
      </c>
      <c r="D27" s="2">
        <f>D28+D29</f>
        <v>12542.5</v>
      </c>
      <c r="E27" s="2">
        <f>E28+E29</f>
        <v>12012</v>
      </c>
      <c r="F27" s="2">
        <v>13838.2</v>
      </c>
      <c r="G27" s="13">
        <f t="shared" si="0"/>
        <v>1.1033047638030695</v>
      </c>
      <c r="H27" s="13">
        <f t="shared" si="1"/>
        <v>1.152031302031302</v>
      </c>
    </row>
    <row r="28" spans="2:8" ht="15.75">
      <c r="B28" s="7" t="s">
        <v>42</v>
      </c>
      <c r="C28" s="8" t="s">
        <v>43</v>
      </c>
      <c r="D28" s="4">
        <v>12498.4</v>
      </c>
      <c r="E28" s="4">
        <v>12011</v>
      </c>
      <c r="F28" s="4">
        <v>13838.2</v>
      </c>
      <c r="G28" s="15">
        <f t="shared" si="0"/>
        <v>1.1071977213083275</v>
      </c>
      <c r="H28" s="15">
        <f t="shared" si="1"/>
        <v>1.1521272167180086</v>
      </c>
    </row>
    <row r="29" spans="2:8" ht="15.75">
      <c r="B29" s="7" t="s">
        <v>88</v>
      </c>
      <c r="C29" s="9" t="s">
        <v>89</v>
      </c>
      <c r="D29" s="4">
        <v>44.1</v>
      </c>
      <c r="E29" s="4">
        <v>1</v>
      </c>
      <c r="F29" s="4">
        <v>0</v>
      </c>
      <c r="G29" s="15" t="s">
        <v>101</v>
      </c>
      <c r="H29" s="15" t="s">
        <v>101</v>
      </c>
    </row>
    <row r="30" spans="2:8" ht="15.75">
      <c r="B30" s="18" t="s">
        <v>44</v>
      </c>
      <c r="C30" s="19" t="s">
        <v>45</v>
      </c>
      <c r="D30" s="3">
        <v>22093.9</v>
      </c>
      <c r="E30" s="3">
        <v>19767.8</v>
      </c>
      <c r="F30" s="3">
        <v>21246.5</v>
      </c>
      <c r="G30" s="14">
        <f t="shared" si="0"/>
        <v>0.96164552206717679</v>
      </c>
      <c r="H30" s="14">
        <f t="shared" si="1"/>
        <v>1.074803468266575</v>
      </c>
    </row>
    <row r="31" spans="2:8" ht="30">
      <c r="B31" s="7" t="s">
        <v>46</v>
      </c>
      <c r="C31" s="8" t="s">
        <v>47</v>
      </c>
      <c r="D31" s="4">
        <v>22093.9</v>
      </c>
      <c r="E31" s="4">
        <v>19767.8</v>
      </c>
      <c r="F31" s="4">
        <v>21246.5</v>
      </c>
      <c r="G31" s="15">
        <f t="shared" si="0"/>
        <v>0.96164552206717679</v>
      </c>
      <c r="H31" s="15">
        <f t="shared" si="1"/>
        <v>1.074803468266575</v>
      </c>
    </row>
    <row r="32" spans="2:8" ht="28.5">
      <c r="B32" s="18" t="s">
        <v>90</v>
      </c>
      <c r="C32" s="11" t="s">
        <v>91</v>
      </c>
      <c r="D32" s="3">
        <v>365.4</v>
      </c>
      <c r="E32" s="3">
        <v>50</v>
      </c>
      <c r="F32" s="3">
        <v>0</v>
      </c>
      <c r="G32" s="14" t="s">
        <v>101</v>
      </c>
      <c r="H32" s="14" t="s">
        <v>101</v>
      </c>
    </row>
    <row r="33" spans="2:8" ht="29.25">
      <c r="B33" s="18" t="s">
        <v>48</v>
      </c>
      <c r="C33" s="19" t="s">
        <v>49</v>
      </c>
      <c r="D33" s="2">
        <f>D34+D35+D36+D41+D42</f>
        <v>44061.5</v>
      </c>
      <c r="E33" s="2">
        <f>E34+E35+E41+E42+E36</f>
        <v>56972.899999999994</v>
      </c>
      <c r="F33" s="2">
        <v>26426.2</v>
      </c>
      <c r="G33" s="13">
        <f t="shared" si="0"/>
        <v>0.59975715760925075</v>
      </c>
      <c r="H33" s="13">
        <f t="shared" si="1"/>
        <v>0.46383807038083025</v>
      </c>
    </row>
    <row r="34" spans="2:8" ht="60">
      <c r="B34" s="7" t="s">
        <v>50</v>
      </c>
      <c r="C34" s="8" t="s">
        <v>51</v>
      </c>
      <c r="D34" s="4">
        <v>76.900000000000006</v>
      </c>
      <c r="E34" s="4">
        <v>105.8</v>
      </c>
      <c r="F34" s="4">
        <v>50</v>
      </c>
      <c r="G34" s="15">
        <f t="shared" si="0"/>
        <v>0.65019505851755521</v>
      </c>
      <c r="H34" s="15">
        <f t="shared" si="1"/>
        <v>0.47258979206049151</v>
      </c>
    </row>
    <row r="35" spans="2:8" ht="15.75">
      <c r="B35" s="7" t="s">
        <v>52</v>
      </c>
      <c r="C35" s="8" t="s">
        <v>53</v>
      </c>
      <c r="D35" s="4">
        <v>18718.3</v>
      </c>
      <c r="E35" s="4">
        <v>24822.5</v>
      </c>
      <c r="F35" s="4">
        <v>17451.2</v>
      </c>
      <c r="G35" s="15">
        <f t="shared" si="0"/>
        <v>0.93230688684335661</v>
      </c>
      <c r="H35" s="15">
        <f t="shared" si="1"/>
        <v>0.70303958102527953</v>
      </c>
    </row>
    <row r="36" spans="2:8" ht="60">
      <c r="B36" s="7" t="s">
        <v>54</v>
      </c>
      <c r="C36" s="8" t="s">
        <v>55</v>
      </c>
      <c r="D36" s="3">
        <f>D38+D40+D37+D39</f>
        <v>21121.599999999999</v>
      </c>
      <c r="E36" s="3">
        <f>E38+E40</f>
        <v>6300</v>
      </c>
      <c r="F36" s="3">
        <v>7950</v>
      </c>
      <c r="G36" s="14">
        <f t="shared" si="0"/>
        <v>0.37639194000454512</v>
      </c>
      <c r="H36" s="14">
        <f t="shared" si="1"/>
        <v>1.2619047619047619</v>
      </c>
    </row>
    <row r="37" spans="2:8" ht="45">
      <c r="B37" s="7" t="s">
        <v>92</v>
      </c>
      <c r="C37" s="8" t="s">
        <v>93</v>
      </c>
      <c r="D37" s="4">
        <v>11833.8</v>
      </c>
      <c r="E37" s="4">
        <v>0</v>
      </c>
      <c r="F37" s="4">
        <v>0</v>
      </c>
      <c r="G37" s="15" t="s">
        <v>101</v>
      </c>
      <c r="H37" s="15" t="s">
        <v>101</v>
      </c>
    </row>
    <row r="38" spans="2:8" ht="60">
      <c r="B38" s="7" t="s">
        <v>56</v>
      </c>
      <c r="C38" s="8" t="s">
        <v>57</v>
      </c>
      <c r="D38" s="4">
        <v>4975.7</v>
      </c>
      <c r="E38" s="4">
        <v>2500</v>
      </c>
      <c r="F38" s="4">
        <v>4100</v>
      </c>
      <c r="G38" s="15">
        <f t="shared" si="0"/>
        <v>0.82400466266053018</v>
      </c>
      <c r="H38" s="15">
        <f t="shared" si="1"/>
        <v>1.64</v>
      </c>
    </row>
    <row r="39" spans="2:8" ht="60">
      <c r="B39" s="7" t="s">
        <v>94</v>
      </c>
      <c r="C39" s="8" t="s">
        <v>95</v>
      </c>
      <c r="D39" s="4">
        <v>4312.1000000000004</v>
      </c>
      <c r="E39" s="4">
        <v>0</v>
      </c>
      <c r="F39" s="4">
        <v>0</v>
      </c>
      <c r="G39" s="15" t="s">
        <v>101</v>
      </c>
      <c r="H39" s="15" t="s">
        <v>101</v>
      </c>
    </row>
    <row r="40" spans="2:8" ht="30">
      <c r="B40" s="7" t="s">
        <v>58</v>
      </c>
      <c r="C40" s="8" t="s">
        <v>59</v>
      </c>
      <c r="D40" s="4">
        <v>0</v>
      </c>
      <c r="E40" s="4">
        <v>3800</v>
      </c>
      <c r="F40" s="4">
        <v>3850</v>
      </c>
      <c r="G40" s="15" t="s">
        <v>101</v>
      </c>
      <c r="H40" s="15">
        <f t="shared" si="1"/>
        <v>1.013157894736842</v>
      </c>
    </row>
    <row r="41" spans="2:8" ht="15.75">
      <c r="B41" s="7" t="s">
        <v>60</v>
      </c>
      <c r="C41" s="8" t="s">
        <v>61</v>
      </c>
      <c r="D41" s="4">
        <v>3611.7</v>
      </c>
      <c r="E41" s="4">
        <v>5655.4</v>
      </c>
      <c r="F41" s="4">
        <v>975</v>
      </c>
      <c r="G41" s="15">
        <f t="shared" si="0"/>
        <v>0.26995597641000085</v>
      </c>
      <c r="H41" s="15">
        <f t="shared" si="1"/>
        <v>0.17240159847225661</v>
      </c>
    </row>
    <row r="42" spans="2:8" ht="60">
      <c r="B42" s="7" t="s">
        <v>96</v>
      </c>
      <c r="C42" s="9" t="s">
        <v>97</v>
      </c>
      <c r="D42" s="4">
        <v>533</v>
      </c>
      <c r="E42" s="4">
        <v>20089.2</v>
      </c>
      <c r="F42" s="4">
        <v>0</v>
      </c>
      <c r="G42" s="15" t="s">
        <v>101</v>
      </c>
      <c r="H42" s="15" t="s">
        <v>101</v>
      </c>
    </row>
    <row r="43" spans="2:8" ht="15.75">
      <c r="B43" s="18" t="s">
        <v>62</v>
      </c>
      <c r="C43" s="19" t="s">
        <v>63</v>
      </c>
      <c r="D43" s="3">
        <f>D44+D45+D46</f>
        <v>22716.399999999998</v>
      </c>
      <c r="E43" s="3">
        <f>E44+E45+E46</f>
        <v>23942.1</v>
      </c>
      <c r="F43" s="3">
        <v>17498.5</v>
      </c>
      <c r="G43" s="14">
        <f t="shared" si="0"/>
        <v>0.77030251272208627</v>
      </c>
      <c r="H43" s="14">
        <f t="shared" si="1"/>
        <v>0.7308673842311243</v>
      </c>
    </row>
    <row r="44" spans="2:8" ht="15.75">
      <c r="B44" s="7" t="s">
        <v>64</v>
      </c>
      <c r="C44" s="8" t="s">
        <v>65</v>
      </c>
      <c r="D44" s="4">
        <v>14401.9</v>
      </c>
      <c r="E44" s="4">
        <v>14778.1</v>
      </c>
      <c r="F44" s="4">
        <v>15500</v>
      </c>
      <c r="G44" s="15">
        <f t="shared" si="0"/>
        <v>1.0762468840916823</v>
      </c>
      <c r="H44" s="15">
        <f t="shared" si="1"/>
        <v>1.0488493108045012</v>
      </c>
    </row>
    <row r="45" spans="2:8" ht="15.75">
      <c r="B45" s="7" t="s">
        <v>66</v>
      </c>
      <c r="C45" s="8" t="s">
        <v>67</v>
      </c>
      <c r="D45" s="4">
        <v>6713.2</v>
      </c>
      <c r="E45" s="4">
        <v>8000</v>
      </c>
      <c r="F45" s="4">
        <v>1290</v>
      </c>
      <c r="G45" s="15">
        <f t="shared" si="0"/>
        <v>0.19215873205028899</v>
      </c>
      <c r="H45" s="15">
        <f t="shared" si="1"/>
        <v>0.16125</v>
      </c>
    </row>
    <row r="46" spans="2:8" ht="15.75">
      <c r="B46" s="7" t="s">
        <v>68</v>
      </c>
      <c r="C46" s="8" t="s">
        <v>69</v>
      </c>
      <c r="D46" s="4">
        <v>1601.3</v>
      </c>
      <c r="E46" s="4">
        <v>1164</v>
      </c>
      <c r="F46" s="4">
        <v>708.5</v>
      </c>
      <c r="G46" s="15">
        <f t="shared" si="0"/>
        <v>0.44245300693186784</v>
      </c>
      <c r="H46" s="15">
        <f t="shared" si="1"/>
        <v>0.60867697594501713</v>
      </c>
    </row>
    <row r="47" spans="2:8" ht="29.25">
      <c r="B47" s="18" t="s">
        <v>70</v>
      </c>
      <c r="C47" s="19" t="s">
        <v>71</v>
      </c>
      <c r="D47" s="3">
        <v>8577</v>
      </c>
      <c r="E47" s="3">
        <v>5500</v>
      </c>
      <c r="F47" s="3">
        <v>3100</v>
      </c>
      <c r="G47" s="14">
        <f t="shared" si="0"/>
        <v>0.3614317360382418</v>
      </c>
      <c r="H47" s="14">
        <f t="shared" si="1"/>
        <v>0.5636363636363636</v>
      </c>
    </row>
    <row r="48" spans="2:8" ht="29.25">
      <c r="B48" s="18" t="s">
        <v>72</v>
      </c>
      <c r="C48" s="19" t="s">
        <v>73</v>
      </c>
      <c r="D48" s="3">
        <v>6926.8</v>
      </c>
      <c r="E48" s="3">
        <v>4600</v>
      </c>
      <c r="F48" s="3">
        <v>220</v>
      </c>
      <c r="G48" s="14">
        <f t="shared" si="0"/>
        <v>3.1760697580412313E-2</v>
      </c>
      <c r="H48" s="14">
        <f t="shared" si="1"/>
        <v>4.7826086956521741E-2</v>
      </c>
    </row>
    <row r="49" spans="2:8" ht="15.75">
      <c r="B49" s="18" t="s">
        <v>74</v>
      </c>
      <c r="C49" s="19" t="s">
        <v>75</v>
      </c>
      <c r="D49" s="3">
        <v>306.60000000000002</v>
      </c>
      <c r="E49" s="3">
        <v>300</v>
      </c>
      <c r="F49" s="3">
        <v>300</v>
      </c>
      <c r="G49" s="14">
        <f t="shared" si="0"/>
        <v>0.97847358121330719</v>
      </c>
      <c r="H49" s="14">
        <f t="shared" si="1"/>
        <v>1</v>
      </c>
    </row>
    <row r="50" spans="2:8" ht="15.75">
      <c r="B50" s="18" t="s">
        <v>76</v>
      </c>
      <c r="C50" s="19" t="s">
        <v>77</v>
      </c>
      <c r="D50" s="3">
        <v>67809.3</v>
      </c>
      <c r="E50" s="3">
        <v>110000</v>
      </c>
      <c r="F50" s="3">
        <v>135065</v>
      </c>
      <c r="G50" s="14">
        <f t="shared" si="0"/>
        <v>1.9918359281101559</v>
      </c>
      <c r="H50" s="14">
        <f t="shared" si="1"/>
        <v>1.2278636363636364</v>
      </c>
    </row>
    <row r="51" spans="2:8" ht="15.75">
      <c r="B51" s="18" t="s">
        <v>78</v>
      </c>
      <c r="C51" s="19" t="s">
        <v>79</v>
      </c>
      <c r="D51" s="3">
        <v>2755.6</v>
      </c>
      <c r="E51" s="3">
        <v>1250</v>
      </c>
      <c r="F51" s="3">
        <v>1300</v>
      </c>
      <c r="G51" s="14">
        <f t="shared" si="0"/>
        <v>0.47176658440992891</v>
      </c>
      <c r="H51" s="14">
        <f t="shared" si="1"/>
        <v>1.04</v>
      </c>
    </row>
  </sheetData>
  <mergeCells count="1">
    <mergeCell ref="B1:H1"/>
  </mergeCells>
  <pageMargins left="0.31496062992125984" right="0.31496062992125984" top="0.47244094488188981" bottom="0.74803149606299213" header="0.31496062992125984" footer="0.31496062992125984"/>
  <pageSetup paperSize="9" scale="69" fitToHeight="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sheudzhen</dc:creator>
  <cp:lastModifiedBy>sheudzhen</cp:lastModifiedBy>
  <cp:lastPrinted>2014-10-28T06:26:40Z</cp:lastPrinted>
  <dcterms:created xsi:type="dcterms:W3CDTF">2014-10-27T11:32:02Z</dcterms:created>
  <dcterms:modified xsi:type="dcterms:W3CDTF">2014-10-28T06:33:17Z</dcterms:modified>
</cp:coreProperties>
</file>